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verrfaglig prosjekt\Rating\RATING HEBO\Rapportering HEBO\Rapportering 2020 Q3\"/>
    </mc:Choice>
  </mc:AlternateContent>
  <bookViews>
    <workbookView xWindow="-5805" yWindow="210" windowWidth="22980" windowHeight="8955" tabRatio="760" activeTab="1"/>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62913"/>
</workbook>
</file>

<file path=xl/calcChain.xml><?xml version="1.0" encoding="utf-8"?>
<calcChain xmlns="http://schemas.openxmlformats.org/spreadsheetml/2006/main">
  <c r="D165" i="8" l="1"/>
  <c r="D166" i="8"/>
  <c r="D164" i="8"/>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<sst xmlns="http://schemas.openxmlformats.org/spreadsheetml/2006/main" count="1953" uniqueCount="1263">
  <si>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</si>
  <si>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</si>
  <si>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</si>
  <si>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</si>
  <si>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</si>
  <si>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</si>
  <si>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</si>
  <si>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</si>
  <si>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</si>
  <si>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</si>
  <si>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</si>
  <si>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</si>
  <si>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</si>
  <si>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</si>
  <si>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</si>
  <si>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</si>
  <si>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</si>
  <si>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</si>
  <si>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</si>
  <si>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</si>
  <si>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</si>
  <si>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</si>
  <si>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</si>
  <si>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</si>
  <si>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</si>
  <si>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</si>
  <si>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</si>
  <si>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</si>
  <si>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</si>
  <si>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</si>
  <si>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</si>
  <si>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</si>
  <si>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</si>
  <si>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</si>
  <si>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</si>
  <si>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</si>
  <si>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</si>
  <si>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</si>
  <si>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</si>
  <si>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</si>
  <si>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</si>
  <si>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</si>
  <si>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</si>
  <si>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</si>
  <si>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</si>
  <si>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</si>
  <si>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</si>
  <si>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</si>
  <si>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</si>
  <si>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</si>
  <si>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</si>
  <si>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</si>
  <si>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</si>
  <si>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</si>
  <si>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</si>
  <si>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</si>
  <si>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</si>
  <si>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</si>
  <si>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</si>
  <si>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</si>
  <si>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</si>
  <si>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</si>
  <si>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</si>
  <si>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</si>
  <si>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</si>
  <si>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</si>
  <si>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</si>
  <si>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</si>
  <si>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</si>
  <si>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</si>
  <si>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</si>
  <si>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</si>
  <si>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</si>
  <si>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</si>
  <si>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</si>
  <si>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</si>
  <si>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</si>
  <si>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</si>
  <si>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</si>
  <si>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</si>
  <si>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</si>
  <si>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</si>
  <si>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</si>
  <si>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</si>
  <si>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</si>
  <si>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</si>
  <si>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</si>
  <si>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</si>
  <si>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</si>
  <si>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</si>
  <si>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</si>
  <si>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</si>
  <si>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</si>
  <si>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</si>
  <si>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</si>
  <si>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</si>
  <si>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</si>
  <si>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</si>
  <si>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</si>
  <si>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</si>
  <si>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</si>
  <si>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</si>
  <si>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</si>
  <si>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</si>
  <si>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</si>
  <si>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</si>
  <si>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</si>
  <si>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</si>
  <si>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</si>
  <si>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</si>
  <si>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</si>
  <si>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</si>
  <si>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</si>
  <si>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</si>
  <si>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</si>
  <si>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</si>
  <si>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</si>
  <si>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</si>
  <si>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</si>
  <si>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</si>
  <si>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</si>
  <si>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</si>
  <si>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</si>
  <si>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</si>
  <si>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</si>
  <si>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</si>
  <si>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</si>
  <si>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</si>
  <si>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</si>
  <si>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</si>
  <si>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</si>
  <si>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</si>
  <si>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</si>
  <si>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</si>
  <si>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</si>
  <si>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</si>
  <si>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</si>
  <si>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</si>
  <si>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</si>
  <si>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</si>
  <si>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</si>
  <si>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</si>
  <si>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</si>
  <si>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</si>
  <si>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</si>
  <si>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</si>
  <si>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</si>
  <si>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</si>
  <si>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</si>
  <si>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</si>
  <si>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</si>
  <si>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</si>
  <si>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</si>
  <si>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</si>
  <si>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</si>
  <si>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</si>
  <si>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</si>
  <si>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</si>
  <si>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</si>
  <si>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</si>
  <si>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</si>
  <si>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</si>
  <si>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</si>
  <si>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</si>
  <si>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</si>
  <si>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</si>
  <si>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</si>
  <si>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</si>
  <si>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</si>
  <si>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</si>
  <si>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</si>
  <si>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</si>
  <si>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</si>
  <si>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</si>
  <si>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</si>
  <si>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</si>
  <si>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</si>
  <si>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</si>
  <si>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</si>
  <si>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</si>
  <si>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</si>
  <si>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</si>
  <si>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</si>
  <si>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</si>
  <si>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</si>
  <si>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</si>
  <si>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</si>
  <si>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</si>
  <si>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</si>
  <si>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</si>
  <si>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</si>
  <si>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</si>
  <si>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</si>
  <si>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</si>
  <si>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</si>
  <si>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</si>
  <si>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</si>
  <si>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</si>
  <si>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</si>
  <si>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</si>
  <si>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</si>
  <si>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</si>
  <si>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</si>
  <si>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</si>
  <si>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</si>
  <si>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</si>
  <si>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</si>
  <si>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</si>
  <si>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</si>
  <si>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</si>
  <si>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</si>
  <si>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</si>
  <si>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</si>
  <si>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</si>
  <si>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</si>
  <si>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</si>
  <si>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</si>
  <si>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</si>
  <si>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</si>
  <si>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</si>
  <si>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</si>
  <si>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</si>
  <si>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</si>
  <si>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</si>
  <si>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</si>
  <si>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</si>
  <si>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</si>
  <si>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</si>
  <si>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</si>
  <si>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</si>
  <si>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</si>
  <si>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</si>
  <si>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</si>
  <si>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</si>
  <si>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</si>
  <si>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</si>
  <si>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</si>
  <si>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</si>
  <si>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</si>
  <si>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</si>
  <si>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</si>
  <si>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</si>
  <si>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</si>
  <si>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</si>
  <si>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</si>
  <si>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</si>
  <si>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</si>
  <si>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</si>
  <si>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</si>
  <si>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</si>
  <si>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</si>
  <si>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</si>
  <si>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</si>
  <si>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</si>
  <si>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</si>
  <si>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</si>
  <si>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</si>
  <si>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</si>
  <si>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</si>
  <si>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</si>
  <si>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</si>
  <si>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</si>
  <si>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</si>
  <si>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</si>
  <si>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</si>
  <si>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</si>
  <si>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</si>
  <si>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</si>
  <si>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</si>
  <si>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</si>
  <si>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</si>
  <si>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</si>
  <si>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</si>
  <si>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</si>
  <si>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</si>
  <si>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</si>
  <si>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</si>
  <si>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</si>
  <si>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</si>
  <si>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</si>
  <si>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</si>
  <si>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</si>
  <si>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</si>
  <si>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</si>
  <si>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</si>
  <si>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</si>
  <si>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</si>
  <si>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</si>
  <si>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</si>
  <si>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</si>
  <si>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</si>
  <si>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</si>
  <si>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</si>
  <si>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</si>
  <si>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</si>
  <si>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</si>
  <si>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</si>
  <si>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</si>
  <si>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</si>
  <si>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</si>
  <si>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</si>
  <si>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</si>
  <si>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</si>
  <si>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</si>
  <si>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</si>
  <si>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</si>
  <si>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</si>
  <si>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</si>
  <si>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</si>
  <si>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</si>
  <si>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</si>
  <si>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</si>
  <si>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</si>
  <si>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</si>
  <si>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</si>
  <si>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</si>
  <si>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</si>
  <si>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</si>
  <si>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</si>
  <si>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</si>
  <si>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</si>
  <si>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</si>
  <si>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</si>
  <si>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</si>
  <si>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</si>
  <si>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</si>
  <si>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</si>
  <si>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</si>
  <si>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</si>
  <si>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</si>
  <si>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</si>
  <si>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</si>
  <si>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</si>
  <si>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</si>
  <si>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</si>
  <si>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</si>
  <si>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</si>
  <si>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</si>
  <si>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</si>
  <si>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</si>
  <si>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</si>
  <si>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</si>
  <si>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</si>
  <si>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</si>
  <si>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</si>
  <si>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</si>
  <si>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</si>
  <si>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</si>
  <si>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</si>
  <si>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</si>
  <si>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</si>
  <si>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</si>
  <si>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</si>
  <si>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</si>
  <si>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</si>
  <si>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</si>
  <si>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</si>
  <si>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</si>
  <si>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</si>
  <si>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</si>
  <si>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</si>
  <si>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</si>
  <si>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</si>
  <si>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</si>
  <si>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</si>
  <si>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</si>
  <si>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</si>
  <si>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</si>
  <si>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</si>
  <si>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</si>
  <si>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</si>
  <si>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</si>
  <si>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</si>
  <si>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</si>
  <si>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</si>
  <si>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</si>
  <si>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</si>
  <si>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</si>
  <si>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</si>
  <si>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</si>
  <si>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</si>
  <si>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</si>
  <si>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</si>
  <si>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</si>
  <si>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</si>
  <si>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</si>
  <si>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</si>
  <si>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</si>
  <si>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</si>
  <si>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</si>
  <si>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</si>
  <si>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</si>
  <si>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</si>
  <si>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</si>
  <si>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</si>
  <si>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</si>
  <si>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</si>
  <si>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</si>
  <si>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</si>
  <si>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</si>
  <si>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</si>
  <si>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</si>
  <si>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</si>
  <si>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</si>
  <si>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</si>
  <si>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</si>
  <si>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</si>
  <si>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</si>
  <si>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</si>
  <si>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</si>
  <si>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</si>
  <si>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</si>
  <si>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</si>
  <si>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</si>
  <si>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</si>
  <si>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</si>
  <si>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</si>
  <si>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</si>
  <si>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</si>
  <si>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</si>
  <si>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</si>
  <si>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</si>
  <si>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</si>
  <si>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</si>
  <si>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</si>
  <si>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</si>
  <si>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</si>
  <si>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</si>
  <si>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</si>
  <si>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</si>
  <si>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</si>
  <si>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</si>
  <si>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</si>
  <si>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</si>
  <si>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</si>
  <si>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</si>
  <si>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</si>
  <si>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</si>
  <si>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</si>
  <si>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</si>
  <si>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</si>
  <si>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</si>
  <si>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</si>
  <si>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</si>
  <si>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</si>
  <si>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</si>
  <si>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</si>
  <si>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</si>
  <si>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</si>
  <si>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</si>
  <si>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</si>
  <si>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</si>
  <si>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</si>
  <si>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</si>
  <si>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</si>
  <si>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</si>
  <si>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</si>
  <si>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</si>
  <si>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</si>
  <si>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</si>
  <si>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</si>
  <si>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</si>
  <si>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</si>
  <si>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</si>
  <si>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</si>
  <si>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</si>
  <si>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</si>
  <si>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</si>
  <si>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</si>
  <si>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</si>
  <si>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</si>
  <si>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</si>
  <si>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</si>
  <si>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</si>
  <si>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</si>
  <si>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</si>
  <si>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</si>
  <si>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</si>
  <si>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</si>
  <si>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</si>
  <si>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</si>
  <si>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</si>
  <si>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</si>
  <si>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</si>
  <si>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</si>
  <si>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</si>
  <si>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</si>
  <si>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</si>
  <si>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</si>
  <si>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</si>
  <si>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</si>
  <si>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</si>
  <si>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</si>
  <si>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</si>
  <si>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</si>
  <si>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</si>
  <si>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</si>
  <si>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</si>
  <si>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</si>
  <si>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</si>
  <si>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</si>
  <si>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</si>
  <si>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</si>
  <si>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</si>
  <si>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</si>
  <si>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</si>
  <si>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</si>
  <si>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</si>
  <si>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</si>
  <si>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</si>
  <si>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</si>
  <si>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</si>
  <si>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</si>
  <si>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</si>
  <si>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</si>
  <si>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</si>
  <si>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</si>
  <si>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</si>
  <si>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</si>
  <si>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</si>
  <si>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</si>
  <si>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</si>
  <si>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</si>
  <si>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</si>
  <si>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</si>
  <si>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</si>
  <si>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</si>
  <si>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</si>
  <si>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</si>
  <si>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</si>
  <si>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</si>
  <si>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</si>
  <si>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</si>
  <si>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</si>
  <si>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</si>
  <si>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</si>
  <si>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</si>
  <si>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</si>
  <si>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</si>
  <si>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</si>
  <si>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</si>
  <si>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</si>
  <si>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</si>
  <si>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</si>
  <si>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</si>
  <si>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</si>
  <si>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</si>
  <si>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</si>
  <si>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</si>
  <si>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</si>
  <si>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</si>
  <si>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</si>
  <si>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</si>
  <si>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</si>
  <si>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</si>
  <si>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</si>
  <si>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</si>
  <si>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</si>
  <si>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</si>
  <si>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</si>
  <si>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</si>
  <si>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</si>
  <si>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</si>
  <si>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</si>
  <si>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</si>
  <si>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</si>
  <si>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</si>
  <si>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</si>
  <si>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</si>
  <si>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</si>
  <si>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</si>
  <si>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</si>
  <si>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</si>
  <si>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</si>
  <si>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</si>
  <si>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</si>
  <si>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</si>
  <si>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</si>
  <si>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</si>
  <si>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</si>
  <si>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</si>
  <si>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</si>
  <si>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</si>
  <si>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</si>
  <si>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</si>
  <si>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</si>
  <si>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</si>
  <si>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</si>
  <si>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</si>
  <si>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</si>
  <si>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</si>
  <si>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</si>
  <si>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</si>
  <si>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</si>
  <si>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</si>
  <si>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</si>
  <si>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</si>
  <si>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</si>
  <si>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</si>
  <si>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</si>
  <si>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</si>
  <si>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</si>
  <si>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</si>
  <si>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</si>
  <si>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</si>
  <si>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</si>
  <si>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</si>
  <si>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</si>
  <si>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</si>
  <si>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</si>
  <si>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</si>
  <si>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</si>
  <si>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</si>
  <si>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</si>
  <si>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</si>
  <si>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</si>
  <si>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</si>
  <si>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</si>
  <si>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</si>
  <si>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</si>
  <si>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</si>
  <si>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</si>
  <si>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</si>
  <si>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</si>
  <si>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</si>
  <si>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</si>
  <si>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</si>
  <si>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</si>
  <si>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</si>
  <si>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</si>
  <si>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</si>
  <si>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</si>
  <si>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</si>
  <si>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</si>
  <si>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</si>
  <si>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</si>
  <si>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</si>
  <si>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</si>
  <si>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</si>
  <si>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</si>
  <si>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</si>
  <si>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</si>
  <si>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</si>
  <si>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</si>
  <si>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</si>
  <si>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</si>
  <si>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</si>
  <si>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</si>
  <si>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</si>
  <si>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</si>
  <si>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</si>
  <si>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</si>
  <si>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</si>
  <si>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</si>
  <si>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</si>
  <si>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</si>
  <si>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</si>
  <si>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</si>
  <si>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</si>
  <si>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</si>
  <si>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</si>
  <si>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</si>
  <si>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</si>
  <si>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</si>
  <si>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</si>
  <si>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</si>
  <si>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</si>
  <si>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</si>
  <si>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</si>
  <si>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</si>
  <si>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</si>
  <si>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</si>
  <si>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</si>
  <si>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</si>
  <si>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</si>
  <si>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</si>
  <si>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</si>
  <si>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</si>
  <si>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</si>
  <si>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</si>
  <si>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</si>
  <si>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</si>
  <si>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</si>
  <si>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</si>
  <si>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</si>
  <si>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</si>
  <si>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</si>
  <si>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</si>
  <si>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</si>
  <si>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</si>
  <si>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</si>
  <si>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</si>
  <si>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</si>
  <si>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</si>
  <si>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</si>
  <si>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</si>
  <si>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</si>
  <si>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</si>
  <si>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</si>
  <si>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</si>
  <si>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</si>
  <si>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</si>
  <si>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</si>
  <si>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</si>
  <si>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</si>
  <si>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</si>
  <si>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</si>
  <si>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</si>
  <si>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</si>
  <si>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</si>
  <si>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</si>
  <si>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</si>
  <si>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</si>
  <si>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</si>
  <si>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</si>
  <si>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</si>
  <si>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</si>
  <si>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</si>
  <si>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</si>
  <si>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</si>
  <si>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</si>
  <si>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</si>
  <si>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</si>
  <si>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</si>
  <si>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</si>
  <si>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</si>
  <si>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</si>
  <si>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</si>
  <si>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</si>
  <si>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</si>
  <si>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</si>
  <si>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</si>
  <si>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</si>
  <si>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</si>
  <si>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</si>
  <si>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</si>
  <si>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</si>
  <si>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</si>
  <si>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</si>
  <si>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</si>
  <si>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</si>
  <si>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</si>
  <si>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</si>
  <si>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</si>
  <si>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</si>
  <si>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</si>
  <si>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</si>
  <si>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</si>
  <si>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</si>
  <si>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</si>
  <si>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</si>
  <si>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</si>
  <si>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</si>
  <si>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</si>
  <si>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</si>
  <si>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</si>
  <si>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</si>
  <si>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</si>
  <si>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</si>
  <si>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</si>
  <si>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</si>
  <si>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</si>
  <si>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</si>
  <si>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</si>
  <si>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</si>
  <si>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</si>
  <si>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</si>
  <si>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</si>
  <si>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</si>
  <si>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</si>
  <si>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</si>
  <si>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</si>
  <si>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</si>
  <si>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</si>
  <si>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</si>
  <si>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</si>
  <si>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</si>
  <si>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</si>
  <si>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</si>
  <si>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</si>
  <si>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</si>
  <si>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</si>
  <si>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</si>
  <si>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</si>
  <si>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</si>
  <si>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</si>
  <si>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</si>
  <si>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</si>
  <si>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</si>
  <si>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</si>
  <si>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</si>
  <si>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</si>
  <si>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</si>
  <si>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</si>
  <si>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</si>
  <si>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</si>
  <si>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</si>
  <si>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</si>
  <si>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</si>
  <si>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</si>
  <si>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</si>
  <si>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</si>
  <si>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</si>
  <si>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</si>
  <si>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</si>
  <si>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</si>
  <si>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</si>
  <si>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</si>
  <si>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</si>
  <si>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</si>
  <si>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</si>
  <si>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</si>
  <si>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</si>
  <si>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</si>
  <si>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</si>
  <si>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</si>
  <si>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</si>
  <si>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</si>
  <si>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</si>
  <si>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</si>
  <si>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</si>
  <si>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</si>
  <si>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</si>
  <si>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</si>
  <si>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</si>
  <si>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</si>
  <si>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</si>
  <si>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</si>
  <si>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</si>
  <si>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</si>
  <si>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</si>
  <si>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</si>
  <si>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</si>
  <si>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</si>
  <si>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</si>
  <si>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</si>
  <si>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</si>
  <si>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</si>
  <si>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</si>
  <si>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</si>
  <si>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</si>
  <si>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</si>
  <si>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</si>
  <si>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</si>
  <si>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</si>
  <si>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</si>
  <si>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</si>
  <si>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</si>
  <si>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</si>
  <si>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</si>
  <si>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</si>
  <si>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</si>
  <si>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</si>
  <si>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</si>
  <si>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</si>
  <si>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</si>
  <si>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</si>
  <si>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</si>
  <si>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</si>
  <si>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</si>
  <si>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</si>
  <si>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</si>
  <si>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</si>
  <si>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</si>
  <si>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</si>
  <si>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</si>
  <si>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</si>
  <si>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</si>
  <si>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</si>
  <si>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</si>
  <si>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</si>
  <si>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</si>
  <si>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</si>
  <si>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</si>
  <si>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</si>
  <si>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</si>
  <si>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</si>
  <si>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</si>
  <si>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</si>
  <si>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</si>
  <si>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</si>
  <si>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</si>
  <si>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</si>
  <si>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</si>
  <si>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</si>
  <si>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</si>
  <si>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</si>
  <si>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</si>
  <si>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</si>
  <si>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</si>
  <si>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</si>
  <si>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</si>
  <si>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</si>
  <si>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</si>
  <si>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</si>
  <si>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</si>
  <si>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</si>
  <si>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</si>
  <si>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</si>
  <si>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</si>
  <si>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</si>
  <si>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</si>
  <si>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</si>
  <si>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</si>
  <si>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</si>
  <si>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</si>
  <si>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</si>
  <si>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</si>
  <si>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</si>
  <si>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</si>
  <si>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</si>
  <si>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</si>
  <si>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</si>
  <si>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</si>
  <si>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</si>
  <si>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</si>
  <si>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</si>
  <si>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</si>
  <si>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</si>
  <si>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</si>
  <si>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</si>
  <si>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</si>
  <si>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</si>
  <si>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</si>
  <si>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</si>
  <si>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</si>
  <si>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</si>
  <si>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</si>
  <si>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</si>
  <si>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</si>
  <si>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</si>
  <si>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</si>
  <si>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</si>
  <si>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</si>
  <si>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</si>
  <si>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</si>
  <si>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</si>
  <si>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</si>
  <si>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</si>
  <si>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</si>
  <si>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</si>
  <si>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</si>
  <si>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</si>
  <si>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</si>
  <si>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</si>
  <si>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</si>
  <si>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</si>
  <si>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</si>
  <si>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</si>
  <si>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</si>
  <si>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</si>
  <si>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</si>
  <si>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</si>
  <si>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</si>
  <si>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</si>
  <si>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</si>
  <si>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</si>
  <si>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</si>
  <si>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</si>
  <si>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</si>
  <si>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</si>
  <si>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</si>
  <si>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</si>
  <si>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</si>
  <si>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</si>
  <si>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</si>
  <si>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</si>
  <si>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</si>
  <si>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</si>
  <si>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</si>
  <si>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</si>
  <si>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</si>
  <si>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</si>
  <si>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</si>
  <si>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</si>
  <si>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</si>
  <si>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</si>
  <si>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</si>
  <si>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</si>
  <si>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</si>
  <si>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</si>
  <si>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</si>
  <si>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</si>
  <si>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</si>
  <si>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</si>
  <si>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</si>
  <si>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</si>
  <si>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</si>
  <si>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</si>
  <si>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</si>
  <si>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</si>
  <si>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</si>
  <si>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</si>
  <si>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</si>
  <si>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</si>
  <si>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</si>
  <si>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</si>
  <si>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</si>
  <si>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</si>
  <si>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</si>
  <si>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</si>
  <si>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</si>
  <si>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</si>
  <si>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</si>
  <si>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</si>
  <si>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</si>
  <si>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</si>
  <si>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</si>
  <si>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</si>
  <si>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</si>
  <si>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</si>
  <si>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</si>
  <si>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</si>
  <si>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</si>
  <si>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</si>
  <si>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</si>
  <si>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</si>
  <si>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</si>
  <si>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</si>
  <si>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</si>
  <si>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</si>
  <si>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</si>
  <si>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</si>
  <si>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</si>
  <si>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</si>
  <si>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</si>
  <si>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</si>
  <si>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</si>
  <si>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</si>
  <si>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</si>
  <si>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</si>
  <si>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</si>
  <si>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</si>
  <si>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</si>
  <si>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</si>
  <si>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</si>
  <si>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</si>
  <si>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</si>
  <si>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</si>
  <si>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</si>
  <si>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</si>
  <si>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</si>
  <si>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</si>
  <si>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</si>
  <si>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</si>
  <si>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</si>
  <si>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</si>
  <si>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</si>
  <si>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</si>
  <si>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</si>
  <si>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</si>
  <si>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</si>
  <si>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</si>
  <si>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</si>
  <si>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</si>
  <si>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</si>
  <si>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</si>
  <si>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</si>
  <si>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</si>
  <si>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</si>
  <si>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</si>
  <si>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</si>
  <si>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</si>
  <si>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</si>
  <si>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</si>
  <si>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</si>
  <si>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</si>
  <si>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</si>
  <si>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</si>
  <si>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</si>
  <si>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</si>
  <si>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</si>
  <si>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</si>
  <si>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</si>
  <si>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</si>
  <si>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</si>
  <si>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</si>
  <si>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</si>
  <si>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</si>
  <si>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</si>
  <si>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</si>
  <si>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</si>
  <si>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</si>
  <si>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</si>
  <si>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</si>
  <si>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</si>
  <si>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</si>
  <si>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</si>
  <si>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</si>
  <si>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</si>
  <si>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</si>
  <si>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</si>
  <si>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</si>
  <si>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</si>
  <si>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</si>
  <si>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</si>
  <si>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</si>
  <si>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</si>
  <si>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</si>
  <si>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</si>
  <si>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</si>
  <si>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</si>
  <si>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</si>
  <si>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</si>
  <si>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</si>
  <si>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</si>
  <si>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</si>
  <si>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</si>
  <si>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</si>
  <si>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</si>
  <si>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</si>
  <si>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</si>
  <si>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</si>
  <si>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</si>
  <si>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</si>
  <si>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</si>
  <si>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</si>
  <si>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</si>
  <si>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</si>
  <si>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</si>
  <si>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</si>
  <si>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</si>
  <si>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</si>
  <si>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</si>
  <si>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</si>
  <si>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</si>
  <si>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</si>
  <si>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</si>
  <si>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</si>
  <si>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</si>
  <si>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</si>
  <si>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</si>
  <si>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</si>
  <si>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</si>
  <si>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</si>
  <si>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</si>
  <si>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</si>
  <si>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</si>
  <si>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</si>
  <si>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</si>
  <si>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</si>
  <si>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</si>
  <si>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</si>
  <si>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</si>
  <si>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</si>
  <si>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</si>
  <si>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</si>
  <si>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</si>
  <si>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</si>
  <si>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</si>
  <si>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</si>
  <si>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</si>
  <si>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</si>
  <si>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</si>
  <si>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</si>
  <si>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</si>
  <si>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</si>
  <si>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</si>
  <si>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</si>
  <si>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</si>
  <si>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</si>
  <si>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</si>
  <si>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</si>
  <si>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</si>
  <si>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</si>
  <si>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</si>
  <si>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</si>
  <si>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</si>
  <si>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</si>
  <si>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</si>
  <si>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</si>
  <si>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</si>
  <si>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</si>
  <si>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</si>
  <si>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</si>
  <si>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</si>
  <si>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</si>
  <si>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</si>
  <si>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</si>
  <si>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</si>
  <si>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</si>
  <si>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</si>
  <si>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</si>
  <si>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</si>
  <si>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</si>
  <si>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</si>
  <si>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</si>
  <si>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</si>
  <si>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</si>
  <si>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</si>
  <si>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</si>
  <si>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</si>
  <si>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</si>
  <si>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</si>
  <si>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</si>
  <si>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</si>
  <si>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</si>
  <si>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</si>
  <si>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</si>
  <si>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</si>
  <si>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</si>
  <si>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</si>
  <si>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</si>
  <si>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</si>
  <si>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</si>
  <si>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</si>
  <si>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</si>
  <si>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</si>
  <si>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</si>
  <si>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</si>
  <si>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</si>
  <si>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</si>
  <si>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</si>
  <si>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</si>
  <si>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</si>
  <si>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</si>
  <si>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</si>
  <si>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</si>
  <si>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</si>
  <si>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</si>
  <si>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</si>
  <si>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</si>
  <si>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</si>
  <si>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</si>
  <si>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</si>
  <si>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</si>
  <si>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</si>
  <si>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</si>
  <si>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</si>
  <si>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</si>
  <si>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</si>
  <si>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</si>
  <si>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</si>
  <si>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</si>
  <si>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</si>
  <si>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</si>
  <si>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</si>
  <si>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</si>
  <si>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</si>
  <si>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</si>
  <si>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</si>
  <si>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</si>
  <si>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</si>
  <si>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</si>
  <si>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</si>
  <si>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</si>
  <si>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</si>
  <si>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</si>
  <si>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</si>
  <si>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</si>
  <si>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</si>
  <si>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</si>
  <si>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</si>
  <si>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</si>
  <si>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2020 Version</t>
  </si>
  <si>
    <t>Agder</t>
  </si>
  <si>
    <t>Innlandet</t>
  </si>
  <si>
    <t>Troms og Finnmark</t>
  </si>
  <si>
    <t>Vestfold og Telemark</t>
  </si>
  <si>
    <t>Vestland</t>
  </si>
  <si>
    <t>Viken</t>
  </si>
  <si>
    <t>Reporting Date: 30.06.2020</t>
  </si>
  <si>
    <t>Cut-off Date: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</si>
</sst>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164" fontId="4" fillId="0" borderId="0" applyFont="0" applyFill="0" applyBorder="0" applyAlignment="0" applyProtection="0"/>
    <xf numFmtId="0" fontId="64" fillId="26" borderId="39" applyNumberFormat="0" applyAlignment="0" applyProtection="0"/>
    <xf numFmtId="43"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164" fontId="24" fillId="0" borderId="0" applyFont="0" applyFill="0" applyBorder="0" applyAlignment="0" applyProtection="0"/>
    <xf numFmtId="164"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43" fontId="24" fillId="0" borderId="0" applyFont="0" applyFill="0" applyBorder="0" applyAlignment="0" applyProtection="0"/>
    <xf numFmtId="43"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168" fontId="4" fillId="4" borderId="24" xfId="9" applyNumberFormat="1" applyFont="1" applyFill="1" applyBorder="1" applyAlignment="1">
      <alignment vertical="center"/>
    </xf>
    <xf numFmtId="168" fontId="4" fillId="4" borderId="29" xfId="9" applyNumberFormat="1" applyFont="1" applyFill="1" applyBorder="1" applyAlignment="1">
      <alignment vertical="center"/>
    </xf>
    <xf numFmtId="169" fontId="4" fillId="4" borderId="29" xfId="1" applyNumberFormat="1" applyFont="1" applyFill="1" applyBorder="1" applyAlignment="1">
      <alignment vertical="center"/>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zoomScale="80" zoomScaleNormal="80" workbookViewId="0">
      <selection activeCell="G10" sqref="G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5" t="s">
        <v>1254</v>
      </c>
      <c r="F6" s="205"/>
      <c r="G6" s="205"/>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1261</v>
      </c>
      <c r="G9" s="161"/>
      <c r="H9" s="7"/>
      <c r="I9" s="7"/>
      <c r="J9" s="8"/>
    </row>
    <row r="10" spans="2:10" ht="21" x14ac:dyDescent="0.25">
      <c r="B10" s="6"/>
      <c r="C10" s="7"/>
      <c r="D10" s="7"/>
      <c r="E10" s="161"/>
      <c r="F10" s="163" t="s">
        <v>1262</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8" t="s">
        <v>15</v>
      </c>
      <c r="E24" s="209" t="s">
        <v>16</v>
      </c>
      <c r="F24" s="209"/>
      <c r="G24" s="209"/>
      <c r="H24" s="209"/>
      <c r="I24" s="7"/>
      <c r="J24" s="8"/>
    </row>
    <row r="25" spans="2:10" x14ac:dyDescent="0.25">
      <c r="B25" s="6"/>
      <c r="C25" s="7"/>
      <c r="D25" s="7"/>
      <c r="E25" s="14"/>
      <c r="F25" s="14"/>
      <c r="G25" s="14"/>
      <c r="H25" s="7"/>
      <c r="I25" s="7"/>
      <c r="J25" s="8"/>
    </row>
    <row r="26" spans="2:10" x14ac:dyDescent="0.25">
      <c r="B26" s="6"/>
      <c r="C26" s="7"/>
      <c r="D26" s="208" t="s">
        <v>17</v>
      </c>
      <c r="E26" s="209"/>
      <c r="F26" s="209"/>
      <c r="G26" s="209"/>
      <c r="H26" s="209"/>
      <c r="I26" s="7"/>
      <c r="J26" s="8"/>
    </row>
    <row r="27" spans="2:10" x14ac:dyDescent="0.25">
      <c r="B27" s="6"/>
      <c r="C27" s="7"/>
      <c r="D27" s="15"/>
      <c r="E27" s="15"/>
      <c r="F27" s="15"/>
      <c r="G27" s="15"/>
      <c r="H27" s="15"/>
      <c r="I27" s="7"/>
      <c r="J27" s="8"/>
    </row>
    <row r="28" spans="2:10" x14ac:dyDescent="0.25">
      <c r="B28" s="6"/>
      <c r="C28" s="7"/>
      <c r="D28" s="208" t="s">
        <v>18</v>
      </c>
      <c r="E28" s="209" t="s">
        <v>16</v>
      </c>
      <c r="F28" s="209"/>
      <c r="G28" s="209"/>
      <c r="H28" s="209"/>
      <c r="I28" s="7"/>
      <c r="J28" s="8"/>
    </row>
    <row r="29" spans="2:10" x14ac:dyDescent="0.25">
      <c r="B29" s="6"/>
      <c r="C29" s="7"/>
      <c r="D29" s="15"/>
      <c r="E29" s="15"/>
      <c r="F29" s="15"/>
      <c r="G29" s="15"/>
      <c r="H29" s="15"/>
      <c r="I29" s="7"/>
      <c r="J29" s="8"/>
    </row>
    <row r="30" spans="2:10" x14ac:dyDescent="0.25">
      <c r="B30" s="6"/>
      <c r="C30" s="7"/>
      <c r="D30" s="208" t="s">
        <v>19</v>
      </c>
      <c r="E30" s="209" t="s">
        <v>16</v>
      </c>
      <c r="F30" s="209"/>
      <c r="G30" s="209"/>
      <c r="H30" s="209"/>
      <c r="I30" s="7"/>
      <c r="J30" s="8"/>
    </row>
    <row r="31" spans="2:10" x14ac:dyDescent="0.25">
      <c r="B31" s="6"/>
      <c r="C31" s="7"/>
      <c r="D31" s="15"/>
      <c r="E31" s="15"/>
      <c r="F31" s="15"/>
      <c r="G31" s="15"/>
      <c r="H31" s="15"/>
      <c r="I31" s="7"/>
      <c r="J31" s="8"/>
    </row>
    <row r="32" spans="2:10" x14ac:dyDescent="0.25">
      <c r="B32" s="6"/>
      <c r="C32" s="7"/>
      <c r="D32" s="208" t="s">
        <v>20</v>
      </c>
      <c r="E32" s="209" t="s">
        <v>16</v>
      </c>
      <c r="F32" s="209"/>
      <c r="G32" s="209"/>
      <c r="H32" s="209"/>
      <c r="I32" s="7"/>
      <c r="J32" s="8"/>
    </row>
    <row r="33" spans="2:10" x14ac:dyDescent="0.25">
      <c r="B33" s="6"/>
      <c r="C33" s="7"/>
      <c r="D33" s="14"/>
      <c r="E33" s="14"/>
      <c r="F33" s="14"/>
      <c r="G33" s="14"/>
      <c r="H33" s="14"/>
      <c r="I33" s="7"/>
      <c r="J33" s="8"/>
    </row>
    <row r="34" spans="2:10" x14ac:dyDescent="0.25">
      <c r="B34" s="6"/>
      <c r="C34" s="7"/>
      <c r="D34" s="208" t="s">
        <v>21</v>
      </c>
      <c r="E34" s="209" t="s">
        <v>16</v>
      </c>
      <c r="F34" s="209"/>
      <c r="G34" s="209"/>
      <c r="H34" s="209"/>
      <c r="I34" s="7"/>
      <c r="J34" s="8"/>
    </row>
    <row r="35" spans="2:10" x14ac:dyDescent="0.25">
      <c r="B35" s="6"/>
      <c r="C35" s="7"/>
      <c r="D35" s="7"/>
      <c r="E35" s="7"/>
      <c r="F35" s="7"/>
      <c r="G35" s="7"/>
      <c r="H35" s="7"/>
      <c r="I35" s="7"/>
      <c r="J35" s="8"/>
    </row>
    <row r="36" spans="2:10" x14ac:dyDescent="0.25">
      <c r="B36" s="6"/>
      <c r="C36" s="7"/>
      <c r="D36" s="206" t="s">
        <v>22</v>
      </c>
      <c r="E36" s="207"/>
      <c r="F36" s="207"/>
      <c r="G36" s="207"/>
      <c r="H36" s="207"/>
      <c r="I36" s="7"/>
      <c r="J36" s="8"/>
    </row>
    <row r="37" spans="2:10" x14ac:dyDescent="0.25">
      <c r="B37" s="6"/>
      <c r="C37" s="7"/>
      <c r="D37" s="7"/>
      <c r="E37" s="7"/>
      <c r="F37" s="13"/>
      <c r="G37" s="7"/>
      <c r="H37" s="7"/>
      <c r="I37" s="7"/>
      <c r="J37" s="8"/>
    </row>
    <row r="38" spans="2:10" x14ac:dyDescent="0.25">
      <c r="B38" s="6"/>
      <c r="C38" s="7"/>
      <c r="D38" s="206" t="s">
        <v>1149</v>
      </c>
      <c r="E38" s="207"/>
      <c r="F38" s="207"/>
      <c r="G38" s="207"/>
      <c r="H38" s="207"/>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C220" sqref="C220"/>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202"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44104</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8137.6346139999996</v>
      </c>
      <c r="F38" s="42"/>
      <c r="H38" s="23"/>
      <c r="L38" s="23"/>
      <c r="M38" s="23"/>
    </row>
    <row r="39" spans="1:13" x14ac:dyDescent="0.2">
      <c r="A39" s="25" t="s">
        <v>66</v>
      </c>
      <c r="B39" s="42" t="s">
        <v>67</v>
      </c>
      <c r="C39" s="191">
        <v>6250</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0.30202153824</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7656.1940180000001</v>
      </c>
      <c r="E53" s="49"/>
      <c r="F53" s="50">
        <f>IF($C$58=0,"",IF(C53="[for completion]","",C53/$C$58))</f>
        <v>0.94083777180512274</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481.44059600000003</v>
      </c>
      <c r="E56" s="49"/>
      <c r="F56" s="114">
        <f t="shared" si="0"/>
        <v>5.9162228194877271E-2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8137.6346140000005</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12.12</v>
      </c>
      <c r="D66" s="23">
        <v>3.19</v>
      </c>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155</v>
      </c>
      <c r="D70" s="141" t="s">
        <v>1253</v>
      </c>
      <c r="E70" s="21"/>
      <c r="F70" s="50">
        <f t="shared" ref="F70:F76" si="2">IF($C$77=0,"",IF(C70="[for completion]","",C70/$C$77))</f>
        <v>2.0245559038662486E-2</v>
      </c>
      <c r="G70" s="50" t="str">
        <f>IF($D$77=0,"",IF(D70="[Mark as ND1 if not relevant]","",D70/$D$77))</f>
        <v/>
      </c>
      <c r="H70" s="23"/>
      <c r="L70" s="23"/>
      <c r="M70" s="23"/>
    </row>
    <row r="71" spans="1:13" x14ac:dyDescent="0.25">
      <c r="A71" s="25" t="s">
        <v>115</v>
      </c>
      <c r="B71" s="133" t="s">
        <v>1171</v>
      </c>
      <c r="C71" s="23">
        <v>212</v>
      </c>
      <c r="D71" s="183" t="s">
        <v>1253</v>
      </c>
      <c r="E71" s="21"/>
      <c r="F71" s="50">
        <f t="shared" si="2"/>
        <v>2.7690700104493208E-2</v>
      </c>
      <c r="G71" s="50" t="str">
        <f t="shared" ref="G71:G76" si="3">IF($D$77=0,"",IF(D71="[Mark as ND1 if not relevant]","",D71/$D$77))</f>
        <v/>
      </c>
      <c r="H71" s="23"/>
      <c r="L71" s="23"/>
      <c r="M71" s="23"/>
    </row>
    <row r="72" spans="1:13" x14ac:dyDescent="0.25">
      <c r="A72" s="25" t="s">
        <v>116</v>
      </c>
      <c r="B72" s="132" t="s">
        <v>1172</v>
      </c>
      <c r="C72" s="23">
        <v>156</v>
      </c>
      <c r="D72" s="183" t="s">
        <v>956</v>
      </c>
      <c r="E72" s="21"/>
      <c r="F72" s="50">
        <f t="shared" si="2"/>
        <v>2.037617554858934E-2</v>
      </c>
      <c r="G72" s="50" t="str">
        <f t="shared" si="3"/>
        <v/>
      </c>
      <c r="H72" s="23"/>
      <c r="L72" s="23"/>
      <c r="M72" s="23"/>
    </row>
    <row r="73" spans="1:13" x14ac:dyDescent="0.25">
      <c r="A73" s="25" t="s">
        <v>117</v>
      </c>
      <c r="B73" s="132" t="s">
        <v>1173</v>
      </c>
      <c r="C73" s="23">
        <v>202</v>
      </c>
      <c r="D73" s="183" t="s">
        <v>956</v>
      </c>
      <c r="E73" s="21"/>
      <c r="F73" s="50">
        <f t="shared" si="2"/>
        <v>2.6384535005224662E-2</v>
      </c>
      <c r="G73" s="50" t="str">
        <f t="shared" si="3"/>
        <v/>
      </c>
      <c r="H73" s="23"/>
      <c r="L73" s="23"/>
      <c r="M73" s="23"/>
    </row>
    <row r="74" spans="1:13" x14ac:dyDescent="0.25">
      <c r="A74" s="25" t="s">
        <v>118</v>
      </c>
      <c r="B74" s="132" t="s">
        <v>1174</v>
      </c>
      <c r="C74" s="23">
        <v>218</v>
      </c>
      <c r="D74" s="183" t="s">
        <v>956</v>
      </c>
      <c r="E74" s="21"/>
      <c r="F74" s="50">
        <f t="shared" si="2"/>
        <v>2.8474399164054337E-2</v>
      </c>
      <c r="G74" s="50" t="str">
        <f t="shared" si="3"/>
        <v/>
      </c>
      <c r="H74" s="23"/>
      <c r="L74" s="23"/>
      <c r="M74" s="23"/>
    </row>
    <row r="75" spans="1:13" x14ac:dyDescent="0.25">
      <c r="A75" s="25" t="s">
        <v>119</v>
      </c>
      <c r="B75" s="132" t="s">
        <v>1175</v>
      </c>
      <c r="C75" s="23">
        <v>391</v>
      </c>
      <c r="D75" s="183" t="s">
        <v>956</v>
      </c>
      <c r="E75" s="21"/>
      <c r="F75" s="50">
        <f t="shared" si="2"/>
        <v>5.1071055381400207E-2</v>
      </c>
      <c r="G75" s="50" t="str">
        <f t="shared" si="3"/>
        <v/>
      </c>
      <c r="H75" s="23"/>
      <c r="L75" s="23"/>
      <c r="M75" s="23"/>
    </row>
    <row r="76" spans="1:13" x14ac:dyDescent="0.25">
      <c r="A76" s="25" t="s">
        <v>120</v>
      </c>
      <c r="B76" s="132" t="s">
        <v>1176</v>
      </c>
      <c r="C76" s="23">
        <v>6322</v>
      </c>
      <c r="D76" s="183" t="s">
        <v>956</v>
      </c>
      <c r="E76" s="21"/>
      <c r="F76" s="50">
        <f t="shared" si="2"/>
        <v>0.8257575757575758</v>
      </c>
      <c r="G76" s="50" t="str">
        <f t="shared" si="3"/>
        <v/>
      </c>
      <c r="H76" s="23"/>
      <c r="L76" s="23"/>
      <c r="M76" s="23"/>
    </row>
    <row r="77" spans="1:13" x14ac:dyDescent="0.25">
      <c r="A77" s="25" t="s">
        <v>121</v>
      </c>
      <c r="B77" s="58" t="s">
        <v>100</v>
      </c>
      <c r="C77" s="186">
        <f>SUM(C70:C76)</f>
        <v>7656</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173">
        <v>2.83</v>
      </c>
      <c r="D89" s="173">
        <v>3.94</v>
      </c>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315</v>
      </c>
      <c r="D93" s="173">
        <v>0</v>
      </c>
      <c r="E93" s="21"/>
      <c r="F93" s="50">
        <f>IF($C$100=0,"",IF(C93="[for completion]","",IF(C93="","",C93/$C$100)))</f>
        <v>5.0079491255961846E-2</v>
      </c>
      <c r="G93" s="114">
        <f>IF($D$100=0,"",IF(D93="[Mark as ND1 if not relevant]","",IF(D93="","",D93/$D$100)))</f>
        <v>0</v>
      </c>
      <c r="H93" s="23"/>
      <c r="L93" s="23"/>
      <c r="M93" s="23"/>
    </row>
    <row r="94" spans="1:13" x14ac:dyDescent="0.25">
      <c r="A94" s="25" t="s">
        <v>143</v>
      </c>
      <c r="B94" s="133" t="s">
        <v>1171</v>
      </c>
      <c r="C94" s="173">
        <v>1975</v>
      </c>
      <c r="D94" s="173">
        <v>315</v>
      </c>
      <c r="E94" s="21"/>
      <c r="F94" s="50">
        <f t="shared" ref="F94:F99" si="6">IF($C$100=0,"",IF(C94="[for completion]","",IF(C94="","",C94/$C$100)))</f>
        <v>0.31399046104928457</v>
      </c>
      <c r="G94" s="114">
        <f t="shared" ref="G94:G99" si="7">IF($D$100=0,"",IF(D94="[Mark as ND1 if not relevant]","",IF(D94="","",D94/$D$100)))</f>
        <v>5.0079491255961846E-2</v>
      </c>
      <c r="H94" s="23"/>
      <c r="L94" s="23"/>
      <c r="M94" s="23"/>
    </row>
    <row r="95" spans="1:13" x14ac:dyDescent="0.25">
      <c r="A95" s="25" t="s">
        <v>144</v>
      </c>
      <c r="B95" s="133" t="s">
        <v>1172</v>
      </c>
      <c r="C95" s="173">
        <v>1000</v>
      </c>
      <c r="D95" s="173">
        <v>1975</v>
      </c>
      <c r="E95" s="21"/>
      <c r="F95" s="50">
        <f t="shared" si="6"/>
        <v>0.1589825119236884</v>
      </c>
      <c r="G95" s="114">
        <f t="shared" si="7"/>
        <v>0.31399046104928457</v>
      </c>
      <c r="H95" s="23"/>
      <c r="L95" s="23"/>
      <c r="M95" s="23"/>
    </row>
    <row r="96" spans="1:13" x14ac:dyDescent="0.25">
      <c r="A96" s="25" t="s">
        <v>145</v>
      </c>
      <c r="B96" s="133" t="s">
        <v>1173</v>
      </c>
      <c r="C96" s="173">
        <v>2000</v>
      </c>
      <c r="D96" s="173">
        <v>1000</v>
      </c>
      <c r="E96" s="21"/>
      <c r="F96" s="50">
        <f t="shared" si="6"/>
        <v>0.31796502384737679</v>
      </c>
      <c r="G96" s="114">
        <f t="shared" si="7"/>
        <v>0.1589825119236884</v>
      </c>
      <c r="H96" s="23"/>
      <c r="L96" s="23"/>
      <c r="M96" s="23"/>
    </row>
    <row r="97" spans="1:14" x14ac:dyDescent="0.25">
      <c r="A97" s="25" t="s">
        <v>146</v>
      </c>
      <c r="B97" s="133" t="s">
        <v>1174</v>
      </c>
      <c r="C97" s="173">
        <v>700</v>
      </c>
      <c r="D97" s="173">
        <v>2000</v>
      </c>
      <c r="E97" s="21"/>
      <c r="F97" s="50">
        <f t="shared" si="6"/>
        <v>0.11128775834658187</v>
      </c>
      <c r="G97" s="114">
        <f t="shared" si="7"/>
        <v>0.31796502384737679</v>
      </c>
      <c r="H97" s="23"/>
      <c r="L97" s="23"/>
      <c r="M97" s="23"/>
    </row>
    <row r="98" spans="1:14" x14ac:dyDescent="0.25">
      <c r="A98" s="25" t="s">
        <v>147</v>
      </c>
      <c r="B98" s="133" t="s">
        <v>1175</v>
      </c>
      <c r="C98" s="173">
        <v>300</v>
      </c>
      <c r="D98" s="173">
        <v>700</v>
      </c>
      <c r="E98" s="21"/>
      <c r="F98" s="50">
        <f t="shared" si="6"/>
        <v>4.7694753577106522E-2</v>
      </c>
      <c r="G98" s="114">
        <f t="shared" si="7"/>
        <v>0.11128775834658187</v>
      </c>
      <c r="H98" s="23"/>
      <c r="L98" s="23"/>
      <c r="M98" s="23"/>
    </row>
    <row r="99" spans="1:14" x14ac:dyDescent="0.25">
      <c r="A99" s="25" t="s">
        <v>148</v>
      </c>
      <c r="B99" s="133" t="s">
        <v>1176</v>
      </c>
      <c r="C99" s="173">
        <v>0</v>
      </c>
      <c r="D99" s="173">
        <v>300</v>
      </c>
      <c r="E99" s="21"/>
      <c r="F99" s="50">
        <f t="shared" si="6"/>
        <v>0</v>
      </c>
      <c r="G99" s="114">
        <f t="shared" si="7"/>
        <v>4.7694753577106522E-2</v>
      </c>
      <c r="H99" s="23"/>
      <c r="L99" s="23"/>
      <c r="M99" s="23"/>
    </row>
    <row r="100" spans="1:14" x14ac:dyDescent="0.25">
      <c r="A100" s="25" t="s">
        <v>149</v>
      </c>
      <c r="B100" s="58" t="s">
        <v>100</v>
      </c>
      <c r="C100" s="74">
        <f>SUM(C93:C99)</f>
        <v>6290</v>
      </c>
      <c r="D100" s="74">
        <f>SUM(D93:D99)</f>
        <v>6290</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8137.6346139999996</v>
      </c>
      <c r="D123" s="192">
        <f>C38</f>
        <v>8137.6346139999996</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8137.6346139999996</v>
      </c>
      <c r="D129" s="190">
        <f>SUM(D112:D128)</f>
        <v>8137.6346139999996</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6250</v>
      </c>
      <c r="D149" s="95">
        <f>C39</f>
        <v>6250</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6250</v>
      </c>
      <c r="D155" s="25">
        <f>SUM(D138:D154)</f>
        <v>6250</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f>C164</f>
        <v>300</v>
      </c>
      <c r="E164" s="62"/>
      <c r="F164" s="50">
        <f>IF($C$167=0,"",IF(C164="[for completion]","",IF(C164="","",C164/$C$167)))</f>
        <v>4.8000000000000001E-2</v>
      </c>
      <c r="G164" s="50">
        <f>IF($D$167=0,"",IF(D164="[for completion]","",IF(D164="","",D164/$D$167)))</f>
        <v>4.8000000000000001E-2</v>
      </c>
      <c r="H164" s="23"/>
      <c r="L164" s="23"/>
      <c r="M164" s="23"/>
    </row>
    <row r="165" spans="1:13" x14ac:dyDescent="0.25">
      <c r="A165" s="25" t="s">
        <v>225</v>
      </c>
      <c r="B165" s="23" t="s">
        <v>226</v>
      </c>
      <c r="C165" s="100">
        <v>5950</v>
      </c>
      <c r="D165" s="100">
        <f t="shared" ref="D165:D166" si="26">C165</f>
        <v>5950</v>
      </c>
      <c r="E165" s="62"/>
      <c r="F165" s="50">
        <f t="shared" ref="F165:F166" si="27">IF($C$167=0,"",IF(C165="[for completion]","",IF(C165="","",C165/$C$167)))</f>
        <v>0.95199999999999996</v>
      </c>
      <c r="G165" s="50">
        <f t="shared" ref="G165:G166" si="28">IF($D$167=0,"",IF(D165="[for completion]","",IF(D165="","",D165/$D$167)))</f>
        <v>0.95199999999999996</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6250</v>
      </c>
      <c r="D167" s="23">
        <f>SUM(D164:D166)</f>
        <v>6250</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382.920547</v>
      </c>
      <c r="D174" s="39"/>
      <c r="E174" s="31"/>
      <c r="F174" s="50">
        <f>IF($C$179=0,"",IF(C174="[for completion]","",C174/$C$179))</f>
        <v>0.88450536629299792</v>
      </c>
      <c r="G174" s="50"/>
      <c r="H174" s="23"/>
      <c r="L174" s="23"/>
      <c r="M174" s="23"/>
    </row>
    <row r="175" spans="1:13" ht="30.75" customHeight="1" x14ac:dyDescent="0.25">
      <c r="A175" s="25" t="s">
        <v>9</v>
      </c>
      <c r="B175" s="42" t="s">
        <v>1133</v>
      </c>
      <c r="C175" s="23">
        <v>50</v>
      </c>
      <c r="E175" s="52"/>
      <c r="F175" s="50">
        <f>IF($C$179=0,"",IF(C175="[for completion]","",C175/$C$179))</f>
        <v>0.11549463370700214</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432.920547</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432.920547</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432.920547</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432.920547</v>
      </c>
      <c r="E217" s="62"/>
      <c r="F217" s="50">
        <f>IF($C$38=0,"",IF(C217="[for completion]","",IF(C217="","",C217/$C$38)))</f>
        <v>5.3199801605149831E-2</v>
      </c>
      <c r="G217" s="50">
        <f>IF($C$39=0,"",IF(C217="[for completion]","",IF(C217="","",C217/$C$39)))</f>
        <v>6.9267287519999998E-2</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432.920547</v>
      </c>
      <c r="E220" s="62"/>
      <c r="F220" s="61">
        <f>SUM(F217:F219)</f>
        <v>5.3199801605149831E-2</v>
      </c>
      <c r="G220" s="61">
        <f>SUM(G217:G219)</f>
        <v>6.9267287519999998E-2</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display="[For completion]"/>
    <hyperlink ref="C29" r:id="rId5" display="[For completion]"/>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279" sqref="C279"/>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3"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v>7656.1940180000001</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7656.1940180000001</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6355</v>
      </c>
      <c r="D28" s="100" t="s">
        <v>956</v>
      </c>
      <c r="F28" s="100">
        <f>C28</f>
        <v>6355</v>
      </c>
    </row>
    <row r="29" spans="1:7" outlineLevel="1" x14ac:dyDescent="0.25">
      <c r="A29" s="100" t="s">
        <v>509</v>
      </c>
      <c r="B29" s="119" t="s">
        <v>510</v>
      </c>
      <c r="C29" s="95">
        <v>5945</v>
      </c>
      <c r="F29" s="100">
        <f t="shared" ref="F29:F30" si="1">C29</f>
        <v>5945</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1.2999999999999999E-2</v>
      </c>
      <c r="D36" s="135" t="s">
        <v>956</v>
      </c>
      <c r="F36" s="135">
        <f>C36</f>
        <v>1.2999999999999999E-2</v>
      </c>
    </row>
    <row r="37" spans="1:7" outlineLevel="1" x14ac:dyDescent="0.25">
      <c r="A37" s="100" t="s">
        <v>522</v>
      </c>
      <c r="B37" s="100" t="s">
        <v>1194</v>
      </c>
      <c r="C37" s="174">
        <v>1.2999999999999999E-2</v>
      </c>
      <c r="D37" s="135" t="s">
        <v>956</v>
      </c>
      <c r="F37" s="135">
        <f>C37</f>
        <v>1.2999999999999999E-2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1255</v>
      </c>
      <c r="C99" s="174">
        <v>2.9425809935110766E-3</v>
      </c>
      <c r="D99" s="135" t="s">
        <v>956</v>
      </c>
      <c r="E99" s="135"/>
      <c r="F99" s="135">
        <f>C99</f>
        <v>2.9425809935110766E-3</v>
      </c>
      <c r="G99" s="100"/>
    </row>
    <row r="100" spans="1:7" x14ac:dyDescent="0.25">
      <c r="A100" s="100" t="s">
        <v>613</v>
      </c>
      <c r="B100" s="121" t="s">
        <v>1256</v>
      </c>
      <c r="C100" s="174">
        <v>2.309221129772054E-3</v>
      </c>
      <c r="D100" s="135" t="s">
        <v>956</v>
      </c>
      <c r="E100" s="135"/>
      <c r="F100" s="135">
        <f t="shared" ref="F100:F117" si="5">C100</f>
        <v>2.309221129772054E-3</v>
      </c>
      <c r="G100" s="100"/>
    </row>
    <row r="101" spans="1:7" x14ac:dyDescent="0.25">
      <c r="A101" s="100" t="s">
        <v>614</v>
      </c>
      <c r="B101" s="121" t="s">
        <v>1197</v>
      </c>
      <c r="C101" s="174">
        <v>1.478287119342957E-3</v>
      </c>
      <c r="D101" s="135" t="s">
        <v>956</v>
      </c>
      <c r="E101" s="135"/>
      <c r="F101" s="135">
        <f t="shared" si="5"/>
        <v>1.478287119342957E-3</v>
      </c>
      <c r="G101" s="100"/>
    </row>
    <row r="102" spans="1:7" x14ac:dyDescent="0.25">
      <c r="A102" s="100" t="s">
        <v>615</v>
      </c>
      <c r="B102" s="121" t="s">
        <v>1199</v>
      </c>
      <c r="C102" s="174">
        <v>0.78765092666438219</v>
      </c>
      <c r="D102" s="135" t="s">
        <v>956</v>
      </c>
      <c r="E102" s="135"/>
      <c r="F102" s="135">
        <f t="shared" si="5"/>
        <v>0.78765092666438219</v>
      </c>
      <c r="G102" s="100"/>
    </row>
    <row r="103" spans="1:7" x14ac:dyDescent="0.25">
      <c r="A103" s="100" t="s">
        <v>616</v>
      </c>
      <c r="B103" s="121" t="s">
        <v>1195</v>
      </c>
      <c r="C103" s="174">
        <v>7.0020529748806057E-2</v>
      </c>
      <c r="D103" s="135" t="s">
        <v>956</v>
      </c>
      <c r="E103" s="135"/>
      <c r="F103" s="135">
        <f t="shared" si="5"/>
        <v>7.0020529748806057E-2</v>
      </c>
      <c r="G103" s="100"/>
    </row>
    <row r="104" spans="1:7" x14ac:dyDescent="0.25">
      <c r="A104" s="100" t="s">
        <v>617</v>
      </c>
      <c r="B104" s="121" t="s">
        <v>1196</v>
      </c>
      <c r="C104" s="174">
        <v>4.8470932048942754E-3</v>
      </c>
      <c r="D104" s="135" t="s">
        <v>956</v>
      </c>
      <c r="E104" s="135"/>
      <c r="F104" s="135">
        <f t="shared" si="5"/>
        <v>4.8470932048942754E-3</v>
      </c>
      <c r="G104" s="100"/>
    </row>
    <row r="105" spans="1:7" x14ac:dyDescent="0.25">
      <c r="A105" s="100" t="s">
        <v>618</v>
      </c>
      <c r="B105" s="121" t="s">
        <v>1257</v>
      </c>
      <c r="C105" s="174">
        <v>1.2817461883709542E-2</v>
      </c>
      <c r="D105" s="135" t="s">
        <v>956</v>
      </c>
      <c r="E105" s="135"/>
      <c r="F105" s="135">
        <f t="shared" si="5"/>
        <v>1.2817461883709542E-2</v>
      </c>
      <c r="G105" s="100"/>
    </row>
    <row r="106" spans="1:7" x14ac:dyDescent="0.25">
      <c r="A106" s="100" t="s">
        <v>619</v>
      </c>
      <c r="B106" s="121" t="s">
        <v>1198</v>
      </c>
      <c r="C106" s="174">
        <v>4.4680953773603808E-2</v>
      </c>
      <c r="D106" s="135" t="s">
        <v>956</v>
      </c>
      <c r="E106" s="135"/>
      <c r="F106" s="135">
        <f t="shared" si="5"/>
        <v>4.4680953773603808E-2</v>
      </c>
      <c r="G106" s="100"/>
    </row>
    <row r="107" spans="1:7" x14ac:dyDescent="0.25">
      <c r="A107" s="100" t="s">
        <v>620</v>
      </c>
      <c r="B107" s="121" t="s">
        <v>1258</v>
      </c>
      <c r="C107" s="174">
        <v>7.9164204639412782E-3</v>
      </c>
      <c r="D107" s="135" t="s">
        <v>956</v>
      </c>
      <c r="E107" s="135"/>
      <c r="F107" s="135">
        <f t="shared" si="5"/>
        <v>7.9164204639412782E-3</v>
      </c>
      <c r="G107" s="100"/>
    </row>
    <row r="108" spans="1:7" x14ac:dyDescent="0.25">
      <c r="A108" s="100" t="s">
        <v>621</v>
      </c>
      <c r="B108" s="121" t="s">
        <v>1259</v>
      </c>
      <c r="C108" s="174">
        <v>5.6180903852324502E-3</v>
      </c>
      <c r="D108" s="135" t="s">
        <v>956</v>
      </c>
      <c r="E108" s="135"/>
      <c r="F108" s="135">
        <f t="shared" si="5"/>
        <v>5.6180903852324502E-3</v>
      </c>
      <c r="G108" s="100"/>
    </row>
    <row r="109" spans="1:7" x14ac:dyDescent="0.25">
      <c r="A109" s="100" t="s">
        <v>622</v>
      </c>
      <c r="B109" s="121" t="s">
        <v>1260</v>
      </c>
      <c r="C109" s="174">
        <v>5.971843450219106E-2</v>
      </c>
      <c r="D109" s="135" t="s">
        <v>956</v>
      </c>
      <c r="E109" s="135"/>
      <c r="F109" s="135">
        <f t="shared" si="5"/>
        <v>5.971843450219106E-2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9.7878200217783456E-2</v>
      </c>
      <c r="D160" s="135" t="s">
        <v>956</v>
      </c>
      <c r="E160" s="136"/>
      <c r="F160" s="135">
        <f>C160</f>
        <v>9.7878200217783456E-2</v>
      </c>
    </row>
    <row r="161" spans="1:7" x14ac:dyDescent="0.25">
      <c r="A161" s="100" t="s">
        <v>658</v>
      </c>
      <c r="B161" s="100" t="s">
        <v>659</v>
      </c>
      <c r="C161" s="135">
        <v>0.79472683015802847</v>
      </c>
      <c r="D161" s="135" t="s">
        <v>956</v>
      </c>
      <c r="E161" s="136"/>
      <c r="F161" s="135">
        <f t="shared" ref="F161:F162" si="7">C161</f>
        <v>0.79472683015802847</v>
      </c>
    </row>
    <row r="162" spans="1:7" x14ac:dyDescent="0.25">
      <c r="A162" s="100" t="s">
        <v>660</v>
      </c>
      <c r="B162" s="100" t="s">
        <v>98</v>
      </c>
      <c r="C162" s="135">
        <v>0.10739496962418801</v>
      </c>
      <c r="D162" s="135" t="s">
        <v>956</v>
      </c>
      <c r="E162" s="136"/>
      <c r="F162" s="135">
        <f t="shared" si="7"/>
        <v>0.10739496962418801</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0.26534844626765308</v>
      </c>
      <c r="D170" s="173" t="s">
        <v>956</v>
      </c>
      <c r="E170" s="135"/>
      <c r="F170" s="187">
        <f>C170</f>
        <v>0.26534844626765308</v>
      </c>
    </row>
    <row r="171" spans="1:7" x14ac:dyDescent="0.25">
      <c r="A171" s="100" t="s">
        <v>670</v>
      </c>
      <c r="B171" s="122" t="s">
        <v>671</v>
      </c>
      <c r="C171" s="198">
        <v>0.2111912006407568</v>
      </c>
      <c r="D171" s="173" t="s">
        <v>956</v>
      </c>
      <c r="E171" s="135"/>
      <c r="F171" s="188">
        <f t="shared" ref="F171:F174" si="8">C171</f>
        <v>0.2111912006407568</v>
      </c>
    </row>
    <row r="172" spans="1:7" x14ac:dyDescent="0.25">
      <c r="A172" s="100" t="s">
        <v>672</v>
      </c>
      <c r="B172" s="122" t="s">
        <v>673</v>
      </c>
      <c r="C172" s="198">
        <v>0.18506007771863128</v>
      </c>
      <c r="D172" s="173" t="s">
        <v>956</v>
      </c>
      <c r="E172" s="135"/>
      <c r="F172" s="188">
        <f t="shared" si="8"/>
        <v>0.18506007771863128</v>
      </c>
    </row>
    <row r="173" spans="1:7" x14ac:dyDescent="0.25">
      <c r="A173" s="100" t="s">
        <v>674</v>
      </c>
      <c r="B173" s="122" t="s">
        <v>675</v>
      </c>
      <c r="C173" s="198">
        <v>0.20056824949704402</v>
      </c>
      <c r="D173" s="173" t="s">
        <v>956</v>
      </c>
      <c r="E173" s="135"/>
      <c r="F173" s="188">
        <f t="shared" si="8"/>
        <v>0.20056824949704402</v>
      </c>
    </row>
    <row r="174" spans="1:7" x14ac:dyDescent="0.25">
      <c r="A174" s="100" t="s">
        <v>676</v>
      </c>
      <c r="B174" s="122" t="s">
        <v>677</v>
      </c>
      <c r="C174" s="198">
        <v>0.13783202587591478</v>
      </c>
      <c r="D174" s="173" t="s">
        <v>956</v>
      </c>
      <c r="E174" s="135"/>
      <c r="F174" s="188">
        <f t="shared" si="8"/>
        <v>0.13783202587591478</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1204.7512223446106</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1539</v>
      </c>
      <c r="D191" s="100">
        <v>3381</v>
      </c>
      <c r="E191" s="127"/>
      <c r="F191" s="114">
        <f t="shared" ref="F191:F213" si="9">IF($C$214=0,"",IF(C191="[for completion]","",IF(C191="","",C191/$C$214)))</f>
        <v>0.20101880877742948</v>
      </c>
      <c r="G191" s="114">
        <f t="shared" ref="G191:G213" si="10">IF($D$214=0,"",IF(D191="[for completion]","",IF(D191="","",D191/$D$214)))</f>
        <v>0.5320220298977183</v>
      </c>
    </row>
    <row r="192" spans="1:7" x14ac:dyDescent="0.25">
      <c r="A192" s="100" t="s">
        <v>698</v>
      </c>
      <c r="B192" s="121" t="s">
        <v>1202</v>
      </c>
      <c r="C192" s="95">
        <v>2575</v>
      </c>
      <c r="D192" s="100">
        <v>1771</v>
      </c>
      <c r="E192" s="127"/>
      <c r="F192" s="114">
        <f t="shared" si="9"/>
        <v>0.33633751306165099</v>
      </c>
      <c r="G192" s="114">
        <f t="shared" si="10"/>
        <v>0.27867820613690009</v>
      </c>
    </row>
    <row r="193" spans="1:7" x14ac:dyDescent="0.25">
      <c r="A193" s="100" t="s">
        <v>699</v>
      </c>
      <c r="B193" s="121" t="s">
        <v>1203</v>
      </c>
      <c r="C193" s="95">
        <v>2012</v>
      </c>
      <c r="D193" s="100">
        <v>826</v>
      </c>
      <c r="E193" s="127"/>
      <c r="F193" s="114">
        <f t="shared" si="9"/>
        <v>0.26280041797283177</v>
      </c>
      <c r="G193" s="114">
        <f t="shared" si="10"/>
        <v>0.12997639653815893</v>
      </c>
    </row>
    <row r="194" spans="1:7" x14ac:dyDescent="0.25">
      <c r="A194" s="100" t="s">
        <v>700</v>
      </c>
      <c r="B194" s="121" t="s">
        <v>1204</v>
      </c>
      <c r="C194" s="95">
        <v>848</v>
      </c>
      <c r="D194" s="100">
        <v>250</v>
      </c>
      <c r="E194" s="127"/>
      <c r="F194" s="114">
        <f t="shared" si="9"/>
        <v>0.11076280041797283</v>
      </c>
      <c r="G194" s="114">
        <f t="shared" si="10"/>
        <v>3.9339103068450038E-2</v>
      </c>
    </row>
    <row r="195" spans="1:7" x14ac:dyDescent="0.25">
      <c r="A195" s="100" t="s">
        <v>701</v>
      </c>
      <c r="B195" s="121" t="s">
        <v>1205</v>
      </c>
      <c r="C195" s="95">
        <v>301</v>
      </c>
      <c r="D195" s="100">
        <v>68</v>
      </c>
      <c r="E195" s="127"/>
      <c r="F195" s="114">
        <f t="shared" si="9"/>
        <v>3.931556948798328E-2</v>
      </c>
      <c r="G195" s="114">
        <f t="shared" si="10"/>
        <v>1.0700236034618411E-2</v>
      </c>
    </row>
    <row r="196" spans="1:7" x14ac:dyDescent="0.25">
      <c r="A196" s="100" t="s">
        <v>702</v>
      </c>
      <c r="B196" s="121" t="s">
        <v>1206</v>
      </c>
      <c r="C196" s="95">
        <v>381</v>
      </c>
      <c r="D196" s="100">
        <v>59</v>
      </c>
      <c r="E196" s="127"/>
      <c r="F196" s="114">
        <f t="shared" si="9"/>
        <v>4.9764890282131664E-2</v>
      </c>
      <c r="G196" s="114">
        <f t="shared" si="10"/>
        <v>9.2840283241542101E-3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7656</v>
      </c>
      <c r="D214" s="121">
        <f>SUM(D190:D213)</f>
        <v>6355</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0.59099999999999997</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1308</v>
      </c>
      <c r="D219" s="95">
        <v>2392</v>
      </c>
      <c r="F219" s="114">
        <f t="shared" ref="F219:F233" si="11">IF($C$227=0,"",IF(C219="[for completion]","",C219/$C$227))</f>
        <v>0.17084639498432602</v>
      </c>
      <c r="G219" s="114">
        <f t="shared" ref="G219:G233" si="12">IF($D$227=0,"",IF(D219="[for completion]","",D219/$D$227))</f>
        <v>0.37639653815892998</v>
      </c>
    </row>
    <row r="220" spans="1:7" x14ac:dyDescent="0.25">
      <c r="A220" s="100" t="s">
        <v>727</v>
      </c>
      <c r="B220" s="100" t="s">
        <v>728</v>
      </c>
      <c r="C220" s="95">
        <v>719</v>
      </c>
      <c r="D220" s="95">
        <v>680</v>
      </c>
      <c r="F220" s="114">
        <f t="shared" si="11"/>
        <v>9.3913270637408564E-2</v>
      </c>
      <c r="G220" s="114">
        <f t="shared" si="12"/>
        <v>0.10700236034618411</v>
      </c>
    </row>
    <row r="221" spans="1:7" x14ac:dyDescent="0.25">
      <c r="A221" s="100" t="s">
        <v>729</v>
      </c>
      <c r="B221" s="100" t="s">
        <v>730</v>
      </c>
      <c r="C221" s="95">
        <v>1003</v>
      </c>
      <c r="D221" s="95">
        <v>771</v>
      </c>
      <c r="F221" s="114">
        <f t="shared" si="11"/>
        <v>0.13100835945663533</v>
      </c>
      <c r="G221" s="114">
        <f t="shared" si="12"/>
        <v>0.12132179386309992</v>
      </c>
    </row>
    <row r="222" spans="1:7" x14ac:dyDescent="0.25">
      <c r="A222" s="100" t="s">
        <v>731</v>
      </c>
      <c r="B222" s="100" t="s">
        <v>732</v>
      </c>
      <c r="C222" s="95">
        <v>1681</v>
      </c>
      <c r="D222" s="95">
        <v>1027</v>
      </c>
      <c r="F222" s="114">
        <f t="shared" si="11"/>
        <v>0.21956635318704285</v>
      </c>
      <c r="G222" s="114">
        <f t="shared" si="12"/>
        <v>0.16160503540519275</v>
      </c>
    </row>
    <row r="223" spans="1:7" x14ac:dyDescent="0.25">
      <c r="A223" s="100" t="s">
        <v>733</v>
      </c>
      <c r="B223" s="100" t="s">
        <v>734</v>
      </c>
      <c r="C223" s="95">
        <v>2945</v>
      </c>
      <c r="D223" s="95">
        <v>1485</v>
      </c>
      <c r="F223" s="114">
        <f t="shared" si="11"/>
        <v>0.38466562173458724</v>
      </c>
      <c r="G223" s="114">
        <f t="shared" si="12"/>
        <v>0.23367427222659323</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7656</v>
      </c>
      <c r="D227" s="100">
        <f>SUM(D219:D226)</f>
        <v>6355</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0.56200000000000006</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1585</v>
      </c>
      <c r="D241" s="100">
        <v>3070</v>
      </c>
      <c r="F241" s="114">
        <f>IF($C$249=0,"",IF(C241="[Mark as ND1 if not relevant]","",C241/$C$249))</f>
        <v>0.20702716823406478</v>
      </c>
      <c r="G241" s="114">
        <f>IF($D$249=0,"",IF(D241="[Mark as ND1 if not relevant]","",D241/$D$249))</f>
        <v>0.48308418568056649</v>
      </c>
    </row>
    <row r="242" spans="1:7" x14ac:dyDescent="0.25">
      <c r="A242" s="100" t="s">
        <v>760</v>
      </c>
      <c r="B242" s="100" t="s">
        <v>728</v>
      </c>
      <c r="C242" s="95">
        <v>884</v>
      </c>
      <c r="D242" s="100">
        <v>700</v>
      </c>
      <c r="F242" s="114">
        <f t="shared" ref="F242:F248" si="13">IF($C$249=0,"",IF(C242="[Mark as ND1 if not relevant]","",C242/$C$249))</f>
        <v>0.1154649947753396</v>
      </c>
      <c r="G242" s="114">
        <f t="shared" ref="G242:G248" si="14">IF($D$249=0,"",IF(D242="[Mark as ND1 if not relevant]","",D242/$D$249))</f>
        <v>0.11014948859166011</v>
      </c>
    </row>
    <row r="243" spans="1:7" x14ac:dyDescent="0.25">
      <c r="A243" s="100" t="s">
        <v>761</v>
      </c>
      <c r="B243" s="100" t="s">
        <v>730</v>
      </c>
      <c r="C243" s="95">
        <v>1316</v>
      </c>
      <c r="D243" s="100">
        <v>821</v>
      </c>
      <c r="F243" s="114">
        <f t="shared" si="13"/>
        <v>0.17189132706374086</v>
      </c>
      <c r="G243" s="114">
        <f t="shared" si="14"/>
        <v>0.12918961447678992</v>
      </c>
    </row>
    <row r="244" spans="1:7" x14ac:dyDescent="0.25">
      <c r="A244" s="100" t="s">
        <v>762</v>
      </c>
      <c r="B244" s="100" t="s">
        <v>732</v>
      </c>
      <c r="C244" s="95">
        <v>2080</v>
      </c>
      <c r="D244" s="100">
        <v>999</v>
      </c>
      <c r="F244" s="114">
        <f t="shared" si="13"/>
        <v>0.2716823406478579</v>
      </c>
      <c r="G244" s="114">
        <f t="shared" si="14"/>
        <v>0.15719905586152635</v>
      </c>
    </row>
    <row r="245" spans="1:7" x14ac:dyDescent="0.25">
      <c r="A245" s="100" t="s">
        <v>763</v>
      </c>
      <c r="B245" s="100" t="s">
        <v>734</v>
      </c>
      <c r="C245" s="95">
        <v>1567</v>
      </c>
      <c r="D245" s="100">
        <v>662</v>
      </c>
      <c r="F245" s="114">
        <f t="shared" si="13"/>
        <v>0.20467607105538141</v>
      </c>
      <c r="G245" s="114">
        <f t="shared" si="14"/>
        <v>0.10416994492525571</v>
      </c>
    </row>
    <row r="246" spans="1:7" x14ac:dyDescent="0.25">
      <c r="A246" s="100" t="s">
        <v>764</v>
      </c>
      <c r="B246" s="100" t="s">
        <v>736</v>
      </c>
      <c r="C246" s="95">
        <v>154</v>
      </c>
      <c r="D246" s="100">
        <v>69</v>
      </c>
      <c r="F246" s="114">
        <f t="shared" si="13"/>
        <v>2.0114942528735632E-2</v>
      </c>
      <c r="G246" s="114">
        <f t="shared" si="14"/>
        <v>1.0857592446892212E-2</v>
      </c>
    </row>
    <row r="247" spans="1:7" x14ac:dyDescent="0.25">
      <c r="A247" s="100" t="s">
        <v>765</v>
      </c>
      <c r="B247" s="100" t="s">
        <v>738</v>
      </c>
      <c r="C247" s="95">
        <v>38</v>
      </c>
      <c r="D247" s="100">
        <v>17</v>
      </c>
      <c r="F247" s="114">
        <f t="shared" si="13"/>
        <v>4.9634273772204808E-3</v>
      </c>
      <c r="G247" s="114">
        <f t="shared" si="14"/>
        <v>2.6750590086546027E-3</v>
      </c>
    </row>
    <row r="248" spans="1:7" x14ac:dyDescent="0.25">
      <c r="A248" s="100" t="s">
        <v>766</v>
      </c>
      <c r="B248" s="100" t="s">
        <v>740</v>
      </c>
      <c r="C248" s="95">
        <v>32</v>
      </c>
      <c r="D248" s="100">
        <v>17</v>
      </c>
      <c r="F248" s="114">
        <f t="shared" si="13"/>
        <v>4.1797283176593526E-3</v>
      </c>
      <c r="G248" s="114">
        <f t="shared" si="14"/>
        <v>2.6750590086546027E-3</v>
      </c>
    </row>
    <row r="249" spans="1:7" x14ac:dyDescent="0.25">
      <c r="A249" s="100" t="s">
        <v>767</v>
      </c>
      <c r="B249" s="130" t="s">
        <v>100</v>
      </c>
      <c r="C249" s="100">
        <f>SUM(C241:C248)</f>
        <v>7656</v>
      </c>
      <c r="D249" s="100">
        <f>SUM(D241:D248)</f>
        <v>6355</v>
      </c>
      <c r="F249" s="116">
        <f>SUM(F241:F248)</f>
        <v>0.99999999999999989</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0.86208387424384625</v>
      </c>
      <c r="E260" s="116"/>
      <c r="F260" s="116"/>
      <c r="G260" s="116"/>
    </row>
    <row r="261" spans="1:14" x14ac:dyDescent="0.25">
      <c r="A261" s="100" t="s">
        <v>780</v>
      </c>
      <c r="B261" s="100" t="s">
        <v>781</v>
      </c>
      <c r="C261" s="198">
        <v>0</v>
      </c>
      <c r="E261" s="116"/>
      <c r="F261" s="116"/>
    </row>
    <row r="262" spans="1:14" x14ac:dyDescent="0.25">
      <c r="A262" s="100" t="s">
        <v>782</v>
      </c>
      <c r="B262" s="100" t="s">
        <v>783</v>
      </c>
      <c r="C262" s="198">
        <v>0.13114810879130467</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6.7680169648490747E-3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0.96261841649687407</v>
      </c>
      <c r="E277" s="95"/>
      <c r="F277" s="95"/>
    </row>
    <row r="278" spans="1:7" x14ac:dyDescent="0.25">
      <c r="A278" s="100" t="s">
        <v>802</v>
      </c>
      <c r="B278" s="100" t="s">
        <v>803</v>
      </c>
      <c r="C278" s="174">
        <v>0</v>
      </c>
      <c r="E278" s="95"/>
      <c r="F278" s="95"/>
    </row>
    <row r="279" spans="1:7" x14ac:dyDescent="0.25">
      <c r="A279" s="100" t="s">
        <v>804</v>
      </c>
      <c r="B279" s="100" t="s">
        <v>98</v>
      </c>
      <c r="C279" s="174">
        <v>3.7381583503125898E-2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O37"/>
  <sheetViews>
    <sheetView showGridLines="0" topLeftCell="A4" zoomScale="90" zoomScaleNormal="90" workbookViewId="0">
      <selection activeCell="D6" sqref="D6"/>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22" t="s">
        <v>1240</v>
      </c>
      <c r="E2" s="222"/>
      <c r="F2" s="222"/>
      <c r="G2" s="222"/>
      <c r="H2" s="222"/>
      <c r="I2" s="222"/>
      <c r="J2" s="222"/>
      <c r="K2" s="222"/>
      <c r="L2" s="222"/>
      <c r="M2" s="222"/>
      <c r="N2" s="146"/>
      <c r="O2" s="2"/>
    </row>
    <row r="3" spans="3:15" x14ac:dyDescent="0.25">
      <c r="C3" s="147"/>
      <c r="D3" s="148"/>
      <c r="E3" s="148"/>
      <c r="F3" s="148"/>
      <c r="G3" s="148"/>
      <c r="H3" s="148"/>
      <c r="I3" s="148"/>
      <c r="J3" s="148"/>
      <c r="K3" s="148"/>
      <c r="L3" s="148"/>
      <c r="M3" s="148"/>
      <c r="N3" s="149"/>
      <c r="O3" s="2"/>
    </row>
    <row r="4" spans="3:15" ht="26.25" x14ac:dyDescent="0.25">
      <c r="C4" s="147"/>
      <c r="D4" s="223" t="s">
        <v>1241</v>
      </c>
      <c r="E4" s="223"/>
      <c r="F4" s="223"/>
      <c r="G4" s="223"/>
      <c r="H4" s="223"/>
      <c r="I4" s="223"/>
      <c r="J4" s="223"/>
      <c r="K4" s="223"/>
      <c r="L4" s="223"/>
      <c r="M4" s="223"/>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24" t="s">
        <v>1245</v>
      </c>
      <c r="E11" s="225"/>
      <c r="F11" s="225"/>
      <c r="G11" s="225"/>
      <c r="H11" s="225"/>
      <c r="I11" s="226"/>
      <c r="J11" s="199">
        <v>8137.6346139999996</v>
      </c>
      <c r="K11" s="199">
        <v>8137.6346139999996</v>
      </c>
      <c r="L11" s="199">
        <v>8137.6346139999996</v>
      </c>
      <c r="M11" s="199">
        <v>8137.6346139999996</v>
      </c>
      <c r="N11" s="149"/>
      <c r="O11" s="158"/>
    </row>
    <row r="12" spans="3:15" x14ac:dyDescent="0.25">
      <c r="C12" s="147"/>
      <c r="D12" s="227" t="s">
        <v>1246</v>
      </c>
      <c r="E12" s="228"/>
      <c r="F12" s="228"/>
      <c r="G12" s="228"/>
      <c r="H12" s="228"/>
      <c r="I12" s="229"/>
      <c r="J12" s="201">
        <v>0.56200000000000006</v>
      </c>
      <c r="K12" s="201">
        <v>0.59399999999999997</v>
      </c>
      <c r="L12" s="201">
        <v>0.626</v>
      </c>
      <c r="M12" s="201">
        <v>0.65600000000000003</v>
      </c>
      <c r="N12" s="149"/>
      <c r="O12" s="2"/>
    </row>
    <row r="13" spans="3:15" x14ac:dyDescent="0.25">
      <c r="C13" s="147"/>
      <c r="D13" s="227" t="s">
        <v>1247</v>
      </c>
      <c r="E13" s="228"/>
      <c r="F13" s="228"/>
      <c r="G13" s="228"/>
      <c r="H13" s="228"/>
      <c r="I13" s="229"/>
      <c r="J13" s="200">
        <v>7656.1940180000001</v>
      </c>
      <c r="K13" s="204">
        <v>7497</v>
      </c>
      <c r="L13" s="204">
        <v>7267</v>
      </c>
      <c r="M13" s="204">
        <v>7006</v>
      </c>
      <c r="N13" s="149"/>
      <c r="O13" s="2"/>
    </row>
    <row r="14" spans="3:15" x14ac:dyDescent="0.25">
      <c r="C14" s="147"/>
      <c r="D14" s="227" t="s">
        <v>1248</v>
      </c>
      <c r="E14" s="228"/>
      <c r="F14" s="228"/>
      <c r="G14" s="228"/>
      <c r="H14" s="228"/>
      <c r="I14" s="229"/>
      <c r="J14" s="200">
        <v>6250</v>
      </c>
      <c r="K14" s="200">
        <v>6250</v>
      </c>
      <c r="L14" s="200">
        <v>6250</v>
      </c>
      <c r="M14" s="200">
        <v>6250</v>
      </c>
      <c r="N14" s="149"/>
      <c r="O14" s="2"/>
    </row>
    <row r="15" spans="3:15" x14ac:dyDescent="0.25">
      <c r="C15" s="147"/>
      <c r="D15" s="227" t="s">
        <v>1249</v>
      </c>
      <c r="E15" s="228"/>
      <c r="F15" s="228"/>
      <c r="G15" s="228"/>
      <c r="H15" s="228"/>
      <c r="I15" s="229"/>
      <c r="J15" s="200">
        <v>30</v>
      </c>
      <c r="K15" s="204">
        <v>24</v>
      </c>
      <c r="L15" s="204">
        <v>20</v>
      </c>
      <c r="M15" s="204">
        <v>16</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30"/>
      <c r="E20" s="220"/>
      <c r="F20" s="220"/>
      <c r="G20" s="220"/>
      <c r="H20" s="220"/>
      <c r="I20" s="220"/>
      <c r="J20" s="220"/>
      <c r="K20" s="220"/>
      <c r="L20" s="220"/>
      <c r="M20" s="221"/>
      <c r="N20" s="149"/>
      <c r="O20" s="2"/>
    </row>
    <row r="21" spans="3:15" x14ac:dyDescent="0.25">
      <c r="C21" s="147"/>
      <c r="D21" s="231"/>
      <c r="E21" s="220"/>
      <c r="F21" s="220"/>
      <c r="G21" s="220"/>
      <c r="H21" s="220"/>
      <c r="I21" s="220"/>
      <c r="J21" s="220"/>
      <c r="K21" s="220"/>
      <c r="L21" s="220"/>
      <c r="M21" s="221"/>
      <c r="N21" s="149"/>
      <c r="O21" s="2"/>
    </row>
    <row r="22" spans="3:15" x14ac:dyDescent="0.25">
      <c r="C22" s="147"/>
      <c r="D22" s="219"/>
      <c r="E22" s="220"/>
      <c r="F22" s="220"/>
      <c r="G22" s="220"/>
      <c r="H22" s="220"/>
      <c r="I22" s="220"/>
      <c r="J22" s="220"/>
      <c r="K22" s="220"/>
      <c r="L22" s="220"/>
      <c r="M22" s="221"/>
      <c r="N22" s="149"/>
      <c r="O22" s="2"/>
    </row>
    <row r="23" spans="3:15" x14ac:dyDescent="0.25">
      <c r="C23" s="147"/>
      <c r="D23" s="219"/>
      <c r="E23" s="220"/>
      <c r="F23" s="220"/>
      <c r="G23" s="220"/>
      <c r="H23" s="220"/>
      <c r="I23" s="220"/>
      <c r="J23" s="220"/>
      <c r="K23" s="220"/>
      <c r="L23" s="220"/>
      <c r="M23" s="221"/>
      <c r="N23" s="149"/>
      <c r="O23" s="2"/>
    </row>
    <row r="24" spans="3:15" x14ac:dyDescent="0.25">
      <c r="C24" s="147"/>
      <c r="D24" s="216"/>
      <c r="E24" s="217"/>
      <c r="F24" s="217"/>
      <c r="G24" s="217"/>
      <c r="H24" s="217"/>
      <c r="I24" s="217"/>
      <c r="J24" s="217"/>
      <c r="K24" s="217"/>
      <c r="L24" s="217"/>
      <c r="M24" s="218"/>
      <c r="N24" s="149"/>
      <c r="O24" s="2"/>
    </row>
    <row r="25" spans="3:15" x14ac:dyDescent="0.25">
      <c r="C25" s="147"/>
      <c r="D25" s="216"/>
      <c r="E25" s="217"/>
      <c r="F25" s="217"/>
      <c r="G25" s="217"/>
      <c r="H25" s="217"/>
      <c r="I25" s="217"/>
      <c r="J25" s="217"/>
      <c r="K25" s="217"/>
      <c r="L25" s="217"/>
      <c r="M25" s="218"/>
      <c r="N25" s="149"/>
      <c r="O25" s="2"/>
    </row>
    <row r="26" spans="3:15" x14ac:dyDescent="0.25">
      <c r="C26" s="147"/>
      <c r="D26" s="219"/>
      <c r="E26" s="220"/>
      <c r="F26" s="220"/>
      <c r="G26" s="220"/>
      <c r="H26" s="220"/>
      <c r="I26" s="220"/>
      <c r="J26" s="220"/>
      <c r="K26" s="220"/>
      <c r="L26" s="220"/>
      <c r="M26" s="221"/>
      <c r="N26" s="149"/>
      <c r="O26" s="2"/>
    </row>
    <row r="27" spans="3:15" x14ac:dyDescent="0.25">
      <c r="C27" s="147"/>
      <c r="D27" s="219"/>
      <c r="E27" s="220"/>
      <c r="F27" s="220"/>
      <c r="G27" s="220"/>
      <c r="H27" s="220"/>
      <c r="I27" s="220"/>
      <c r="J27" s="220"/>
      <c r="K27" s="220"/>
      <c r="L27" s="220"/>
      <c r="M27" s="221"/>
      <c r="N27" s="149"/>
      <c r="O27" s="2"/>
    </row>
    <row r="28" spans="3:15" x14ac:dyDescent="0.25">
      <c r="C28" s="147"/>
      <c r="D28" s="216"/>
      <c r="E28" s="217"/>
      <c r="F28" s="217"/>
      <c r="G28" s="217"/>
      <c r="H28" s="217"/>
      <c r="I28" s="217"/>
      <c r="J28" s="217"/>
      <c r="K28" s="217"/>
      <c r="L28" s="217"/>
      <c r="M28" s="218"/>
      <c r="N28" s="149"/>
      <c r="O28" s="2"/>
    </row>
    <row r="29" spans="3:15" x14ac:dyDescent="0.25">
      <c r="C29" s="147"/>
      <c r="D29" s="216"/>
      <c r="E29" s="217"/>
      <c r="F29" s="217"/>
      <c r="G29" s="217"/>
      <c r="H29" s="217"/>
      <c r="I29" s="217"/>
      <c r="J29" s="217"/>
      <c r="K29" s="217"/>
      <c r="L29" s="217"/>
      <c r="M29" s="218"/>
      <c r="N29" s="149"/>
      <c r="O29" s="2"/>
    </row>
    <row r="30" spans="3:15" x14ac:dyDescent="0.25">
      <c r="C30" s="147"/>
      <c r="D30" s="216"/>
      <c r="E30" s="217"/>
      <c r="F30" s="217"/>
      <c r="G30" s="217"/>
      <c r="H30" s="217"/>
      <c r="I30" s="217"/>
      <c r="J30" s="217"/>
      <c r="K30" s="217"/>
      <c r="L30" s="217"/>
      <c r="M30" s="218"/>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10"/>
      <c r="D33" s="211"/>
      <c r="E33" s="211"/>
      <c r="F33" s="211"/>
      <c r="G33" s="211"/>
      <c r="H33" s="211"/>
      <c r="I33" s="211"/>
      <c r="J33" s="211"/>
      <c r="K33" s="211"/>
      <c r="L33" s="211"/>
      <c r="M33" s="211"/>
      <c r="N33" s="212"/>
      <c r="O33" s="2"/>
    </row>
    <row r="34" spans="3:15" x14ac:dyDescent="0.25">
      <c r="C34" s="210"/>
      <c r="D34" s="211"/>
      <c r="E34" s="211"/>
      <c r="F34" s="211"/>
      <c r="G34" s="211"/>
      <c r="H34" s="211"/>
      <c r="I34" s="211"/>
      <c r="J34" s="211"/>
      <c r="K34" s="211"/>
      <c r="L34" s="211"/>
      <c r="M34" s="211"/>
      <c r="N34" s="212"/>
      <c r="O34" s="2"/>
    </row>
    <row r="35" spans="3:15" x14ac:dyDescent="0.25">
      <c r="C35" s="210"/>
      <c r="D35" s="211"/>
      <c r="E35" s="211"/>
      <c r="F35" s="211"/>
      <c r="G35" s="211"/>
      <c r="H35" s="211"/>
      <c r="I35" s="211"/>
      <c r="J35" s="211"/>
      <c r="K35" s="211"/>
      <c r="L35" s="211"/>
      <c r="M35" s="211"/>
      <c r="N35" s="212"/>
      <c r="O35" s="2"/>
    </row>
    <row r="36" spans="3:15" ht="15.75" thickBot="1" x14ac:dyDescent="0.3">
      <c r="C36" s="213"/>
      <c r="D36" s="214"/>
      <c r="E36" s="214"/>
      <c r="F36" s="214"/>
      <c r="G36" s="214"/>
      <c r="H36" s="214"/>
      <c r="I36" s="214"/>
      <c r="J36" s="214"/>
      <c r="K36" s="214"/>
      <c r="L36" s="214"/>
      <c r="M36" s="214"/>
      <c r="N36" s="215"/>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Sagrabb, Nils</cp:lastModifiedBy>
  <cp:lastPrinted>2016-05-20T08:25:54Z</cp:lastPrinted>
  <dcterms:created xsi:type="dcterms:W3CDTF">2016-04-21T08:07:20Z</dcterms:created>
  <dcterms:modified xsi:type="dcterms:W3CDTF">2020-11-06T13:12:43Z</dcterms:modified>
</cp:coreProperties>
</file>