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Rating\RATING HEBO\Rapportering HEBO\Rapportering 2019 Q4\"/>
    </mc:Choice>
  </mc:AlternateContent>
  <bookViews>
    <workbookView xWindow="0" yWindow="0" windowWidth="15480" windowHeight="11640" tabRatio="861"/>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s>
  <externalReferences>
    <externalReference r:id="rId7"/>
  </externalReferences>
  <definedNames>
    <definedName name="_xlnm._FilterDatabase" localSheetId="2" hidden="1">'B1. HTT Mortgage Assets'!$A$11:$D$105</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General'!$A$1:$G$158</definedName>
    <definedName name="_xlnm.Print_Area" localSheetId="2">'B1. HTT Mortgage Assets'!$A$1:$G$211</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s>
  <calcPr calcId="162913"/>
</workbook>
</file>

<file path=xl/calcChain.xml><?xml version="1.0" encoding="utf-8"?>
<calcChain xmlns="http://schemas.openxmlformats.org/spreadsheetml/2006/main">
  <c r="D103" i="8" l="1"/>
  <c r="C103" i="8"/>
  <c r="D98" i="8"/>
  <c r="G95" i="8" s="1"/>
  <c r="C98" i="8"/>
  <c r="F96" i="8" s="1"/>
  <c r="D79" i="8"/>
  <c r="C79" i="8"/>
  <c r="F95" i="8" l="1"/>
  <c r="G97" i="8"/>
  <c r="G96" i="8"/>
  <c r="F76" i="8" l="1"/>
  <c r="F81" i="8"/>
  <c r="C110" i="8"/>
  <c r="F105" i="8" s="1"/>
  <c r="G76" i="8" l="1"/>
  <c r="G77" i="8"/>
  <c r="G78" i="8"/>
  <c r="G74" i="8"/>
  <c r="G75" i="8"/>
  <c r="F75" i="8"/>
  <c r="F74" i="8"/>
  <c r="F77" i="8"/>
  <c r="G67" i="8"/>
  <c r="G63" i="8"/>
  <c r="G71" i="8"/>
  <c r="G72" i="8"/>
  <c r="G62" i="8"/>
  <c r="G68" i="8"/>
  <c r="G64" i="8"/>
  <c r="G69" i="8"/>
  <c r="G70" i="8"/>
  <c r="G65" i="8"/>
  <c r="G66" i="8"/>
  <c r="F62" i="8"/>
  <c r="F67" i="8"/>
  <c r="F73" i="8"/>
  <c r="F63" i="8"/>
  <c r="F68" i="8"/>
  <c r="F64" i="8"/>
  <c r="F70" i="8"/>
  <c r="F72" i="8"/>
  <c r="F69" i="8"/>
  <c r="F78" i="8"/>
  <c r="F65" i="8"/>
  <c r="F71" i="8"/>
  <c r="F66" i="8"/>
  <c r="F85" i="8"/>
  <c r="F91" i="8"/>
  <c r="G100" i="8"/>
  <c r="F100" i="8"/>
  <c r="F94" i="8"/>
  <c r="F93" i="8"/>
  <c r="F87" i="8"/>
  <c r="F82" i="8"/>
  <c r="F90" i="8"/>
  <c r="F89" i="8"/>
  <c r="F88" i="8"/>
  <c r="F83" i="8"/>
  <c r="F84" i="8"/>
  <c r="F97" i="8"/>
  <c r="F92" i="8"/>
  <c r="F86" i="8"/>
  <c r="F109" i="8"/>
  <c r="F108" i="8"/>
  <c r="F106" i="8"/>
  <c r="F107" i="8"/>
  <c r="C47" i="8"/>
  <c r="C34" i="8"/>
  <c r="D149" i="9"/>
  <c r="C149" i="9"/>
  <c r="D136" i="9"/>
  <c r="C15" i="9"/>
  <c r="F101" i="8" l="1"/>
  <c r="F102" i="8"/>
  <c r="G102" i="8"/>
  <c r="G103" i="8" s="1"/>
  <c r="G101" i="8"/>
  <c r="F79" i="8"/>
  <c r="G79" i="8"/>
  <c r="F98" i="8"/>
  <c r="F110" i="8"/>
  <c r="G87" i="8"/>
  <c r="G90" i="8"/>
  <c r="G81" i="8"/>
  <c r="G86" i="8"/>
  <c r="G92" i="8"/>
  <c r="G82" i="8"/>
  <c r="G93" i="8"/>
  <c r="G83" i="8"/>
  <c r="G94" i="8"/>
  <c r="G89" i="8"/>
  <c r="G84" i="8"/>
  <c r="G85" i="8"/>
  <c r="G91" i="8"/>
  <c r="G88" i="8"/>
  <c r="C134" i="9"/>
  <c r="C135" i="9"/>
  <c r="C133" i="9"/>
  <c r="F103" i="8" l="1"/>
  <c r="G98" i="8"/>
  <c r="C136" i="9"/>
  <c r="D36" i="8"/>
  <c r="F102" i="9" l="1"/>
  <c r="F69" i="9" l="1"/>
  <c r="F70" i="9"/>
  <c r="F71" i="9"/>
  <c r="F72" i="9"/>
  <c r="F73" i="9"/>
  <c r="F74" i="9"/>
  <c r="F75" i="9"/>
  <c r="F76" i="9"/>
  <c r="F77" i="9"/>
  <c r="F78" i="9"/>
  <c r="F79" i="9"/>
  <c r="F80" i="9"/>
  <c r="F81" i="9"/>
  <c r="F82" i="9"/>
  <c r="F83" i="9"/>
  <c r="F84" i="9"/>
  <c r="F85" i="9"/>
  <c r="F86" i="9"/>
  <c r="F68" i="9"/>
  <c r="C187" i="9" l="1"/>
  <c r="D166" i="9"/>
  <c r="D167" i="9"/>
  <c r="D168" i="9"/>
  <c r="D169" i="9"/>
  <c r="D170" i="9"/>
  <c r="D171" i="9"/>
  <c r="D172" i="9"/>
  <c r="D173" i="9"/>
  <c r="D165" i="9"/>
  <c r="C123" i="9"/>
  <c r="D122" i="9"/>
  <c r="F97" i="9"/>
  <c r="F98" i="9"/>
  <c r="F99" i="9"/>
  <c r="F100" i="9"/>
  <c r="F96" i="9"/>
  <c r="F94" i="9"/>
  <c r="F93" i="9"/>
  <c r="F92" i="9"/>
  <c r="F181" i="9" l="1"/>
  <c r="F185" i="9"/>
  <c r="F182" i="9"/>
  <c r="F186" i="9"/>
  <c r="F179" i="9"/>
  <c r="F180" i="9"/>
  <c r="F184" i="9"/>
  <c r="F183" i="9"/>
  <c r="F116" i="9"/>
  <c r="F118" i="9"/>
  <c r="F120" i="9"/>
  <c r="F122" i="9"/>
  <c r="F115" i="9"/>
  <c r="F117" i="9"/>
  <c r="F119" i="9"/>
  <c r="F121" i="9"/>
  <c r="D123" i="9"/>
  <c r="G115" i="9" l="1"/>
  <c r="G117" i="9"/>
  <c r="G119" i="9"/>
  <c r="G121" i="9"/>
  <c r="G116" i="9"/>
  <c r="G118" i="9"/>
  <c r="G120" i="9"/>
  <c r="G122" i="9"/>
  <c r="F21" i="9"/>
  <c r="F18" i="9"/>
  <c r="F17" i="9"/>
  <c r="F130" i="8" l="1"/>
  <c r="G131" i="8" l="1"/>
  <c r="G130" i="8"/>
  <c r="F131" i="8"/>
  <c r="C144" i="8" l="1"/>
  <c r="D146" i="8" l="1"/>
  <c r="C146" i="8"/>
  <c r="C142" i="8" l="1"/>
  <c r="C112" i="8" l="1"/>
  <c r="C127" i="8" s="1"/>
  <c r="D200" i="9"/>
  <c r="C200" i="9"/>
  <c r="D187" i="9"/>
  <c r="D174" i="9"/>
  <c r="C174" i="9"/>
  <c r="G147" i="9"/>
  <c r="F128" i="9"/>
  <c r="C56" i="9"/>
  <c r="F52" i="9"/>
  <c r="D52" i="9"/>
  <c r="C52" i="9"/>
  <c r="F23" i="9"/>
  <c r="C23" i="9"/>
  <c r="C154" i="8"/>
  <c r="C153" i="8"/>
  <c r="C152" i="8"/>
  <c r="C151" i="8"/>
  <c r="C150" i="8"/>
  <c r="C149" i="8"/>
  <c r="C148" i="8"/>
  <c r="C147" i="8"/>
  <c r="F146" i="8"/>
  <c r="C145" i="8"/>
  <c r="C143" i="8"/>
  <c r="D60" i="8"/>
  <c r="C60" i="8"/>
  <c r="D47" i="8"/>
  <c r="F31" i="8"/>
  <c r="G179" i="9" l="1"/>
  <c r="G180" i="9"/>
  <c r="F165" i="9"/>
  <c r="F169" i="9"/>
  <c r="F173" i="9"/>
  <c r="F166" i="9"/>
  <c r="F170" i="9"/>
  <c r="F167" i="9"/>
  <c r="F171" i="9"/>
  <c r="F168" i="9"/>
  <c r="F172" i="9"/>
  <c r="G168" i="9"/>
  <c r="G172" i="9"/>
  <c r="G165" i="9"/>
  <c r="G169" i="9"/>
  <c r="G173" i="9"/>
  <c r="G166" i="9"/>
  <c r="G170" i="9"/>
  <c r="G167" i="9"/>
  <c r="G171" i="9"/>
  <c r="C129" i="8"/>
  <c r="F129" i="8" s="1"/>
  <c r="F126" i="8"/>
  <c r="G113" i="9"/>
  <c r="G109" i="9"/>
  <c r="G112" i="9"/>
  <c r="G130" i="9"/>
  <c r="F33" i="8"/>
  <c r="F32" i="8"/>
  <c r="F53" i="8"/>
  <c r="F56" i="8"/>
  <c r="F43" i="8"/>
  <c r="G56" i="8"/>
  <c r="F40" i="8"/>
  <c r="G43" i="8"/>
  <c r="G58" i="8"/>
  <c r="G45" i="8"/>
  <c r="G41" i="8"/>
  <c r="F46" i="8"/>
  <c r="G54" i="8"/>
  <c r="F59" i="8"/>
  <c r="F41" i="8"/>
  <c r="F44" i="8"/>
  <c r="F54" i="8"/>
  <c r="F57" i="8"/>
  <c r="G110" i="9"/>
  <c r="G128" i="9"/>
  <c r="G132" i="9"/>
  <c r="G143" i="9"/>
  <c r="F192" i="9"/>
  <c r="G134" i="9"/>
  <c r="G145" i="9"/>
  <c r="G183" i="9"/>
  <c r="G192" i="9"/>
  <c r="F194" i="9"/>
  <c r="G196" i="9"/>
  <c r="F113" i="9"/>
  <c r="F145" i="9"/>
  <c r="F198" i="9"/>
  <c r="F111" i="9"/>
  <c r="F141" i="9"/>
  <c r="F109" i="9"/>
  <c r="G111" i="9"/>
  <c r="G114" i="9"/>
  <c r="G141" i="9"/>
  <c r="F196" i="9"/>
  <c r="F14" i="9"/>
  <c r="F12" i="9"/>
  <c r="F125" i="8"/>
  <c r="F121" i="8"/>
  <c r="F117" i="8"/>
  <c r="F113" i="8"/>
  <c r="F124" i="8"/>
  <c r="F120" i="8"/>
  <c r="F116" i="8"/>
  <c r="F112" i="8"/>
  <c r="F123" i="8"/>
  <c r="F119" i="8"/>
  <c r="F115" i="8"/>
  <c r="F114" i="8"/>
  <c r="F132" i="9"/>
  <c r="F118" i="8"/>
  <c r="F135" i="9"/>
  <c r="F133" i="9"/>
  <c r="F131" i="9"/>
  <c r="F129" i="9"/>
  <c r="F134" i="9"/>
  <c r="F130" i="9"/>
  <c r="F30" i="8"/>
  <c r="F29" i="8"/>
  <c r="F42" i="8"/>
  <c r="F45" i="8"/>
  <c r="G46" i="8"/>
  <c r="G44" i="8"/>
  <c r="G42" i="8"/>
  <c r="G40" i="8"/>
  <c r="F55" i="8"/>
  <c r="F58" i="8"/>
  <c r="G59" i="8"/>
  <c r="G57" i="8"/>
  <c r="G55" i="8"/>
  <c r="G53" i="8"/>
  <c r="F122" i="8"/>
  <c r="F148" i="9"/>
  <c r="F146" i="9"/>
  <c r="F144" i="9"/>
  <c r="F142" i="9"/>
  <c r="F147" i="9"/>
  <c r="F143" i="9"/>
  <c r="F13" i="9"/>
  <c r="F110" i="9"/>
  <c r="F112" i="9"/>
  <c r="F114" i="9"/>
  <c r="G135" i="9"/>
  <c r="G133" i="9"/>
  <c r="G131" i="9"/>
  <c r="G129" i="9"/>
  <c r="G148" i="9"/>
  <c r="G146" i="9"/>
  <c r="G144" i="9"/>
  <c r="G142" i="9"/>
  <c r="G181" i="9"/>
  <c r="G185" i="9"/>
  <c r="G194" i="9"/>
  <c r="G198" i="9"/>
  <c r="F199" i="9"/>
  <c r="F197" i="9"/>
  <c r="F195" i="9"/>
  <c r="F193" i="9"/>
  <c r="G186" i="9"/>
  <c r="G184" i="9"/>
  <c r="G182" i="9"/>
  <c r="G199" i="9"/>
  <c r="G197" i="9"/>
  <c r="G195" i="9"/>
  <c r="G193" i="9"/>
  <c r="C132" i="8" l="1"/>
  <c r="G129" i="8"/>
  <c r="G132" i="8" s="1"/>
  <c r="F123" i="9"/>
  <c r="G123" i="9"/>
  <c r="F60" i="8"/>
  <c r="F34" i="8"/>
  <c r="G60" i="8"/>
  <c r="G174" i="9"/>
  <c r="G149" i="9"/>
  <c r="G187" i="9"/>
  <c r="G136" i="9"/>
  <c r="F15" i="9"/>
  <c r="F149" i="9"/>
  <c r="F174" i="9"/>
  <c r="F187" i="9"/>
  <c r="G200" i="9"/>
  <c r="F200" i="9"/>
  <c r="F136" i="9"/>
  <c r="G47" i="8"/>
  <c r="F47" i="8"/>
  <c r="F132" i="8"/>
  <c r="F127" i="8"/>
</calcChain>
</file>

<file path=xl/sharedStrings.xml><?xml version="1.0" encoding="utf-8"?>
<sst xmlns="http://schemas.openxmlformats.org/spreadsheetml/2006/main" count="1162" uniqueCount="842">
  <si>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</si>
  <si>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</si>
  <si>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</si>
  <si>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</si>
  <si>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</si>
  <si>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</si>
  <si>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</si>
  <si>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</si>
  <si>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</si>
  <si>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</si>
  <si>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</si>
  <si>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</si>
  <si>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</si>
  <si>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</si>
  <si>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</si>
  <si>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</si>
  <si>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</si>
  <si>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</si>
  <si>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</si>
  <si>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</si>
  <si>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</si>
  <si>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</si>
  <si>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</si>
  <si>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</si>
  <si>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</si>
  <si>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</si>
  <si>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</si>
  <si>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</si>
  <si>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</si>
  <si>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</si>
  <si>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</si>
  <si>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</si>
  <si>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</si>
  <si>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</si>
  <si>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</si>
  <si>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</si>
  <si>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</si>
  <si>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</si>
  <si>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</si>
  <si>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</si>
  <si>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</si>
  <si>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G.2.1.1</t>
  </si>
  <si>
    <t>UCITS Compliance (Y/N)</t>
  </si>
  <si>
    <t>G.2.1.2</t>
  </si>
  <si>
    <t>CRR Compliance (Y/N)</t>
  </si>
  <si>
    <t>G.2.1.3</t>
  </si>
  <si>
    <t>LCR status</t>
  </si>
  <si>
    <t>[Insert link to the issuer's profile on the Covered Bond Label website]</t>
  </si>
  <si>
    <t>1.General Information</t>
  </si>
  <si>
    <t>Nominal (mn)</t>
  </si>
  <si>
    <t>G.3.1.2</t>
  </si>
  <si>
    <t>Outstanding Covered Bonds</t>
  </si>
  <si>
    <t xml:space="preserve">2. Over-collateralisation (OC) </t>
  </si>
  <si>
    <t>Actual</t>
  </si>
  <si>
    <t>Minimum Committed</t>
  </si>
  <si>
    <t>Purpose</t>
  </si>
  <si>
    <t>OC (%)</t>
  </si>
  <si>
    <t>3. Cover Pool Composition</t>
  </si>
  <si>
    <t>% Cover Pool</t>
  </si>
  <si>
    <t>G.3.3.1</t>
  </si>
  <si>
    <t>Mortgages</t>
  </si>
  <si>
    <t>G.3.3.2</t>
  </si>
  <si>
    <t xml:space="preserve">Public Sector </t>
  </si>
  <si>
    <t>G.3.3.3</t>
  </si>
  <si>
    <t>Shipping</t>
  </si>
  <si>
    <t>G.3.3.4</t>
  </si>
  <si>
    <t>Substitute Assets</t>
  </si>
  <si>
    <t>G.3.3.5</t>
  </si>
  <si>
    <t>Other</t>
  </si>
  <si>
    <t>G.3.3.6</t>
  </si>
  <si>
    <t>Total</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</si>
  <si>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</si>
  <si>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</si>
  <si>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</si>
  <si>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</si>
  <si>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</si>
  <si>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</si>
  <si>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</si>
  <si>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</si>
  <si>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</si>
  <si>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</si>
  <si>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</si>
  <si>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</si>
  <si>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</si>
  <si>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</si>
  <si>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</si>
  <si>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</si>
  <si>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</si>
  <si>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</si>
  <si>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</si>
  <si>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</si>
  <si>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</si>
  <si>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5. Maturity of Covered Bonds</t>
  </si>
  <si>
    <t xml:space="preserve">% Total Initial Maturity </t>
  </si>
  <si>
    <t>% Total Extended Maturity</t>
  </si>
  <si>
    <t>G.3.5.1</t>
  </si>
  <si>
    <t>G.3.5.2</t>
  </si>
  <si>
    <t>G.3.5.3</t>
  </si>
  <si>
    <t>G.3.5.4</t>
  </si>
  <si>
    <t>G.3.5.5</t>
  </si>
  <si>
    <t>G.3.5.6</t>
  </si>
  <si>
    <t>G.3.5.7</t>
  </si>
  <si>
    <t>G.3.5.8</t>
  </si>
  <si>
    <t>G.3.5.9</t>
  </si>
  <si>
    <t>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</si>
  <si>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</si>
  <si>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</si>
  <si>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</si>
  <si>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</si>
  <si>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</si>
  <si>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</si>
  <si>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</si>
  <si>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</si>
  <si>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</si>
  <si>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</si>
  <si>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</si>
  <si>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</si>
  <si>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</si>
  <si>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</si>
  <si>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</si>
  <si>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</si>
  <si>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</si>
  <si>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</si>
  <si>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</si>
  <si>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</si>
  <si>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</si>
  <si>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</si>
  <si>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</si>
  <si>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</si>
  <si>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</si>
  <si>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</si>
  <si>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</si>
  <si>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</si>
  <si>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</si>
  <si>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</si>
  <si>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 xml:space="preserve">7. Covered Bonds - Currency </t>
  </si>
  <si>
    <t>G.3.7.1</t>
  </si>
  <si>
    <t>G.3.7.2</t>
  </si>
  <si>
    <t>G.3.7.3</t>
  </si>
  <si>
    <t>G.3.7.4</t>
  </si>
  <si>
    <t>G.3.7.5</t>
  </si>
  <si>
    <t>G.3.7.6</t>
  </si>
  <si>
    <t>G.3.7.7</t>
  </si>
  <si>
    <t>G.3.7.8</t>
  </si>
  <si>
    <t>G.3.7.9</t>
  </si>
  <si>
    <t>G.3.7.10</t>
  </si>
  <si>
    <t>G.3.7.11</t>
  </si>
  <si>
    <t>G.3.7.12</t>
  </si>
  <si>
    <t>G.3.7.13</t>
  </si>
  <si>
    <t>G.3.7.14</t>
  </si>
  <si>
    <t>G.3.7.15</t>
  </si>
  <si>
    <t>G.3.7.16</t>
  </si>
  <si>
    <t xml:space="preserve">8. Covered Bonds - Breakdown by interest rate </t>
  </si>
  <si>
    <t>% Covered Bonds</t>
  </si>
  <si>
    <t>G.3.8.1</t>
  </si>
  <si>
    <t>Fixed coupon</t>
  </si>
  <si>
    <t>G.3.8.2</t>
  </si>
  <si>
    <t>Floating coupon</t>
  </si>
  <si>
    <t>G.3.8.3</t>
  </si>
  <si>
    <t>G.3.8.4</t>
  </si>
  <si>
    <t>9. Substitute Assets - Type</t>
  </si>
  <si>
    <t>% Substitute Assets</t>
  </si>
  <si>
    <t>G.3.9.1</t>
  </si>
  <si>
    <t>Cash</t>
  </si>
  <si>
    <t>G.3.9.3</t>
  </si>
  <si>
    <t>Exposures to central banks</t>
  </si>
  <si>
    <t>G.3.9.4</t>
  </si>
  <si>
    <t>Exposures to credit institutions</t>
  </si>
  <si>
    <t>G.3.9.5</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</si>
  <si>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</si>
  <si>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</si>
  <si>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</si>
  <si>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</si>
  <si>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</si>
  <si>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</si>
  <si>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</si>
  <si>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</si>
  <si>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</si>
  <si>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</si>
  <si>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</si>
  <si>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</si>
  <si>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</si>
  <si>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</si>
  <si>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</si>
  <si>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</si>
  <si>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</si>
  <si>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</si>
  <si>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</si>
  <si>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</si>
  <si>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</si>
  <si>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</si>
  <si>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</si>
  <si>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</si>
  <si>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</si>
  <si>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</si>
  <si>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</si>
  <si>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</si>
  <si>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</si>
  <si>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</si>
  <si>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 xml:space="preserve">11. Liquid Assets </t>
  </si>
  <si>
    <t>G.3.11.1</t>
  </si>
  <si>
    <t>Substitute and other marketable assets</t>
  </si>
  <si>
    <t>G.3.11.2</t>
  </si>
  <si>
    <t>Central bank eligible assets</t>
  </si>
  <si>
    <t>G.3.11.3</t>
  </si>
  <si>
    <t>G.3.11.4</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</si>
  <si>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</si>
  <si>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</si>
  <si>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</si>
  <si>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</si>
  <si>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</si>
  <si>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</si>
  <si>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</si>
  <si>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</si>
  <si>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</si>
  <si>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</si>
  <si>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</si>
  <si>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</si>
  <si>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</si>
  <si>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</si>
  <si>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</si>
  <si>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</si>
  <si>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</si>
  <si>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</si>
  <si>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</si>
  <si>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</si>
  <si>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</si>
  <si>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</si>
  <si>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</si>
  <si>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</si>
  <si>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</si>
  <si>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</si>
  <si>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</si>
  <si>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</si>
  <si>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</si>
  <si>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</si>
  <si>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</si>
  <si>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</si>
  <si>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</si>
  <si>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</si>
  <si>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</si>
  <si>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</si>
  <si>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</si>
  <si>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Exposure to credit institute credit quality step 1 &amp; 2</t>
  </si>
  <si>
    <t>1. Optional information e.g. Rating triggers</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</si>
  <si>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</si>
  <si>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</si>
  <si>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</si>
  <si>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</si>
  <si>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</si>
  <si>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</si>
  <si>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</si>
  <si>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</si>
  <si>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</si>
  <si>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</si>
  <si>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</si>
  <si>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</si>
  <si>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</si>
  <si>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</si>
  <si>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</si>
  <si>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</si>
  <si>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</si>
  <si>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</si>
  <si>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</si>
  <si>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</si>
  <si>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</si>
  <si>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</si>
  <si>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</si>
  <si>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3. Concentration Risks</t>
  </si>
  <si>
    <t>% Residential Loans</t>
  </si>
  <si>
    <t>% Commercial Loans</t>
  </si>
  <si>
    <t>M.7.3.1</t>
  </si>
  <si>
    <t xml:space="preserve">10 largest exposures </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</si>
  <si>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</si>
  <si>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</si>
  <si>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</si>
  <si>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</si>
  <si>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</si>
  <si>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</si>
  <si>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</si>
  <si>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</si>
  <si>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</si>
  <si>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</si>
  <si>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</si>
  <si>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</si>
  <si>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</si>
  <si>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</si>
  <si>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</si>
  <si>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</si>
  <si>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</si>
  <si>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</si>
  <si>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</si>
  <si>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</si>
  <si>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</si>
  <si>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</si>
  <si>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</si>
  <si>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</si>
  <si>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</si>
  <si>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</si>
  <si>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</si>
  <si>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</si>
  <si>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</si>
  <si>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</si>
  <si>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</si>
  <si>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</si>
  <si>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</si>
  <si>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</si>
  <si>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</si>
  <si>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</si>
  <si>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</si>
  <si>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</si>
  <si>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</si>
  <si>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</si>
  <si>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</si>
  <si>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</si>
  <si>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</si>
  <si>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</si>
  <si>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</si>
  <si>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</si>
  <si>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</si>
  <si>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</si>
  <si>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</si>
  <si>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</si>
  <si>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</si>
  <si>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</si>
  <si>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</si>
  <si>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</si>
  <si>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</si>
  <si>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</si>
  <si>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</si>
  <si>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</si>
  <si>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</si>
  <si>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</si>
  <si>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</si>
  <si>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</si>
  <si>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</si>
  <si>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</si>
  <si>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</si>
  <si>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</si>
  <si>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</si>
  <si>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</si>
  <si>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</si>
  <si>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</si>
  <si>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</si>
  <si>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</si>
  <si>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</si>
  <si>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</si>
  <si>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5. Breakdown by domestic regions</t>
  </si>
  <si>
    <t>M.7.5.1</t>
  </si>
  <si>
    <t>M.7.5.2</t>
  </si>
  <si>
    <t>M.7.5.3</t>
  </si>
  <si>
    <t>M.7.5.4</t>
  </si>
  <si>
    <t>M.7.5.5</t>
  </si>
  <si>
    <t>M.7.5.6</t>
  </si>
  <si>
    <t>M.7.5.7</t>
  </si>
  <si>
    <t>M.7.5.8</t>
  </si>
  <si>
    <t>M.7.5.9</t>
  </si>
  <si>
    <t>M.7.5.10</t>
  </si>
  <si>
    <t>M.7.5.11</t>
  </si>
  <si>
    <t>M.7.5.12</t>
  </si>
  <si>
    <t>M.7.5.13</t>
  </si>
  <si>
    <t>M.7.5.14</t>
  </si>
  <si>
    <t>M.7.5.15</t>
  </si>
  <si>
    <t>M.7.5.17</t>
  </si>
  <si>
    <t>M.7.5.18</t>
  </si>
  <si>
    <t>M.7.5.19</t>
  </si>
  <si>
    <t>6. Breakdown by Interest Rate</t>
  </si>
  <si>
    <t>M.7.6.1</t>
  </si>
  <si>
    <t>Fixed rate</t>
  </si>
  <si>
    <t>M.7.6.2</t>
  </si>
  <si>
    <t>Floating rate</t>
  </si>
  <si>
    <t>M.7.6.3</t>
  </si>
  <si>
    <t>7. Breakdown by Repayment Type</t>
  </si>
  <si>
    <t>M.7.7.1</t>
  </si>
  <si>
    <t>Bullet / interest only</t>
  </si>
  <si>
    <t>M.7.7.2</t>
  </si>
  <si>
    <t>Amortising</t>
  </si>
  <si>
    <t>M.7.7.3</t>
  </si>
  <si>
    <t xml:space="preserve">8. Loan Seasoning </t>
  </si>
  <si>
    <t>M.7.8.1</t>
  </si>
  <si>
    <t>Up to 12months</t>
  </si>
  <si>
    <t>M.7.8.2</t>
  </si>
  <si>
    <t>≥  12 - ≤ 24 months</t>
  </si>
  <si>
    <t>M.7.8.3</t>
  </si>
  <si>
    <t>≥ 24 - ≤ 36 months</t>
  </si>
  <si>
    <t>M.7.8.4</t>
  </si>
  <si>
    <t>≥ 36 - ≤ 60 months</t>
  </si>
  <si>
    <t>M.7.8.5</t>
  </si>
  <si>
    <t>≥ 60 months</t>
  </si>
  <si>
    <t>9. Non-Performing Loans (NPLs)</t>
  </si>
  <si>
    <t>M.7.9.1</t>
  </si>
  <si>
    <t>% NPLs</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</si>
  <si>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</si>
  <si>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</si>
  <si>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</si>
  <si>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</si>
  <si>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</si>
  <si>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</si>
  <si>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</si>
  <si>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</si>
  <si>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</si>
  <si>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</si>
  <si>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</si>
  <si>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</si>
  <si>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</si>
  <si>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</si>
  <si>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</si>
  <si>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</si>
  <si>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</si>
  <si>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</si>
  <si>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</si>
  <si>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</si>
  <si>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</si>
  <si>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</si>
  <si>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</si>
  <si>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</si>
  <si>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</si>
  <si>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</si>
  <si>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</si>
  <si>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</si>
  <si>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</si>
  <si>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</si>
  <si>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</si>
  <si>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</si>
  <si>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</si>
  <si>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</si>
  <si>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</si>
  <si>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</si>
  <si>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</si>
  <si>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</si>
  <si>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</si>
  <si>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</si>
  <si>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</si>
  <si>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</si>
  <si>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</si>
  <si>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</si>
  <si>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 xml:space="preserve">12. Loan to Value (LTV) Information - INDEXED </t>
  </si>
  <si>
    <t>M.7A.12.1</t>
  </si>
  <si>
    <t>M.7A.12.2</t>
  </si>
  <si>
    <t>M.7A.12.3</t>
  </si>
  <si>
    <t>M.7A.12.4</t>
  </si>
  <si>
    <t>M.7A.12.5</t>
  </si>
  <si>
    <t>M.7A.12.6</t>
  </si>
  <si>
    <t>M.7A.12.7</t>
  </si>
  <si>
    <t>M.7A.12.8</t>
  </si>
  <si>
    <t>M.7A.12.9</t>
  </si>
  <si>
    <t>M.7A.12.10</t>
  </si>
  <si>
    <t>13. Breakdown by type</t>
  </si>
  <si>
    <t>M.7A.13.1</t>
  </si>
  <si>
    <t>Owner occupied</t>
  </si>
  <si>
    <t>M.7A.13.2</t>
  </si>
  <si>
    <t>Second home/Holiday houses</t>
  </si>
  <si>
    <t>M.7A.13.3</t>
  </si>
  <si>
    <t>Buy-to-let/Non-owner occupied</t>
  </si>
  <si>
    <t>M.7A.13.4</t>
  </si>
  <si>
    <t>14. Loan by Ranking</t>
  </si>
  <si>
    <t>M.7A.14.2</t>
  </si>
  <si>
    <t>Guaranteed</t>
  </si>
  <si>
    <t>M.7A.14.3</t>
  </si>
  <si>
    <t>7B Commercial Cover Pool</t>
  </si>
  <si>
    <t>15. Loan Size Information</t>
  </si>
  <si>
    <t>M.7B.15.1</t>
  </si>
  <si>
    <t>M.7B.15.2</t>
  </si>
  <si>
    <t>M.7B.15.3</t>
  </si>
  <si>
    <t>M.7B.15.4</t>
  </si>
  <si>
    <t>M.7B.15.5</t>
  </si>
  <si>
    <t>M.7B.15.6</t>
  </si>
  <si>
    <t>M.7B.15.7</t>
  </si>
  <si>
    <t>M.7B.15.8</t>
  </si>
  <si>
    <t>M.7B.15.9</t>
  </si>
  <si>
    <t>M.7B.15.10</t>
  </si>
  <si>
    <t>M.7B.15.26</t>
  </si>
  <si>
    <t xml:space="preserve">16. Loan to Value (LTV) Information - UNINDEXED </t>
  </si>
  <si>
    <t>M.7B.16.1</t>
  </si>
  <si>
    <t>M.7B.16.2</t>
  </si>
  <si>
    <t>M.7B.16.3</t>
  </si>
  <si>
    <t>M.7B.16.4</t>
  </si>
  <si>
    <t>M.7B.16.5</t>
  </si>
  <si>
    <t>M.7B.16.6</t>
  </si>
  <si>
    <t>M.7B.16.7</t>
  </si>
  <si>
    <t>M.7B.16.8</t>
  </si>
  <si>
    <t>M.7B.16.9</t>
  </si>
  <si>
    <t>M.7B.16.10</t>
  </si>
  <si>
    <t>17. Loan to Value (LTV) Information - INDEXED</t>
  </si>
  <si>
    <t>M.7B.17.1</t>
  </si>
  <si>
    <t>M.7B.17.2</t>
  </si>
  <si>
    <t>M.7B.17.3</t>
  </si>
  <si>
    <t>M.7B.17.4</t>
  </si>
  <si>
    <t>M.7B.17.5</t>
  </si>
  <si>
    <t>M.7B.17.6</t>
  </si>
  <si>
    <t>M.7B.17.7</t>
  </si>
  <si>
    <t>M.7B.17.8</t>
  </si>
  <si>
    <t>M.7B.17.9</t>
  </si>
  <si>
    <t>M.7B.17.10</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</si>
  <si>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</si>
  <si>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</si>
  <si>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</si>
  <si>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</si>
  <si>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</si>
  <si>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</si>
  <si>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</si>
  <si>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</si>
  <si>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</si>
  <si>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</si>
  <si>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</si>
  <si>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</si>
  <si>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</si>
  <si>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</si>
  <si>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</si>
  <si>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</si>
  <si>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</si>
  <si>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</si>
  <si>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</si>
  <si>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</si>
  <si>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</si>
  <si>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</si>
  <si>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</si>
  <si>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</si>
  <si>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</si>
  <si>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</si>
  <si>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</si>
  <si>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</si>
  <si>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</si>
  <si>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</si>
  <si>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</si>
  <si>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</si>
  <si>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</si>
  <si>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</si>
  <si>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</si>
  <si>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</si>
  <si>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</si>
  <si>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</si>
  <si>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</si>
  <si>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</si>
  <si>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</si>
  <si>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</si>
  <si>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</si>
  <si>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</si>
  <si>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</si>
  <si>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</si>
  <si>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</si>
  <si>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</si>
  <si>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</si>
  <si>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</si>
  <si>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</si>
  <si>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</si>
  <si>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</si>
  <si>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</si>
  <si>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</si>
  <si>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</si>
  <si>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</si>
  <si>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</si>
  <si>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</si>
  <si>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</si>
  <si>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</si>
  <si>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</si>
  <si>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</si>
  <si>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</si>
  <si>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</si>
  <si>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</si>
  <si>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</si>
  <si>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</si>
  <si>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</si>
  <si>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</si>
  <si>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</si>
  <si>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</si>
  <si>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</si>
  <si>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</si>
  <si>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</si>
  <si>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</si>
  <si>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</si>
  <si>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</si>
  <si>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</si>
  <si>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</si>
  <si>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</si>
  <si>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</si>
  <si>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</si>
  <si>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</si>
  <si>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</si>
  <si>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</si>
  <si>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</si>
  <si>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</si>
  <si>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</si>
  <si>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</si>
  <si>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</si>
  <si>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</si>
  <si>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</si>
  <si>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</si>
  <si>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</si>
  <si>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</si>
  <si>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</si>
  <si>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</si>
  <si>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</si>
  <si>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</si>
  <si>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</si>
  <si>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</si>
  <si>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</si>
  <si>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</si>
  <si>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</si>
  <si>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</si>
  <si>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</si>
  <si>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</si>
  <si>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</si>
  <si>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</si>
  <si>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</si>
  <si>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</si>
  <si>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</si>
  <si>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</si>
  <si>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</si>
  <si>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</si>
  <si>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</si>
  <si>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</si>
  <si>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</si>
  <si>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</si>
  <si>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</si>
  <si>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</si>
  <si>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</si>
  <si>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</si>
  <si>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</si>
  <si>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</si>
  <si>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</si>
  <si>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</si>
  <si>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</si>
  <si>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</si>
  <si>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</si>
  <si>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</si>
  <si>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</si>
  <si>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</si>
  <si>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</si>
  <si>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</si>
  <si>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</si>
  <si>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</si>
  <si>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</si>
  <si>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</si>
  <si>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</si>
  <si>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</si>
  <si>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</si>
  <si>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</si>
  <si>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</si>
  <si>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</si>
  <si>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</si>
  <si>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</si>
  <si>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</si>
  <si>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</si>
  <si>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</si>
  <si>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</si>
  <si>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</si>
  <si>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</si>
  <si>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</si>
  <si>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</si>
  <si>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</si>
  <si>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</si>
  <si>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</si>
  <si>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</si>
  <si>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</si>
  <si>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</si>
  <si>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</si>
  <si>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</si>
  <si>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</si>
  <si>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</si>
  <si>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</si>
  <si>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</si>
  <si>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</si>
  <si>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</si>
  <si>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</si>
  <si>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</si>
  <si>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</si>
  <si>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</si>
  <si>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</si>
  <si>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</si>
  <si>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</si>
  <si>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</si>
  <si>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</si>
  <si>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</si>
  <si>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</si>
  <si>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</si>
  <si>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</si>
  <si>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</si>
  <si>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</si>
  <si>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</si>
  <si>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</si>
  <si>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</si>
  <si>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</si>
  <si>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</si>
  <si>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</si>
  <si>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</si>
  <si>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</si>
  <si>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</si>
  <si>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</si>
  <si>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</si>
  <si>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</si>
  <si>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</si>
  <si>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</si>
  <si>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</si>
  <si>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</si>
  <si>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</si>
  <si>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</si>
  <si>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</si>
  <si>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</si>
  <si>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</si>
  <si>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</si>
  <si>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</si>
  <si>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</si>
  <si>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</si>
  <si>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</si>
  <si>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</si>
  <si>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</si>
  <si>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</si>
  <si>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</si>
  <si>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</si>
  <si>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</si>
  <si>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</si>
  <si>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</si>
  <si>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</si>
  <si>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</si>
  <si>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</si>
  <si>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</si>
  <si>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</si>
  <si>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</si>
  <si>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</si>
  <si>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</si>
  <si>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</si>
  <si>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</si>
  <si>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</si>
  <si>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</si>
  <si>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</si>
  <si>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</si>
  <si>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</si>
  <si>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</si>
  <si>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</si>
  <si>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</si>
  <si>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</si>
  <si>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</si>
  <si>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</si>
  <si>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</si>
  <si>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</si>
  <si>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</si>
  <si>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</si>
  <si>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</si>
  <si>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</si>
  <si>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</si>
  <si>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</si>
  <si>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</si>
  <si>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</si>
  <si>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</si>
  <si>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Østfold</t>
  </si>
  <si>
    <t>Akershus</t>
  </si>
  <si>
    <t>Oslo</t>
  </si>
  <si>
    <t>Hedmark</t>
  </si>
  <si>
    <t>Oppland</t>
  </si>
  <si>
    <t>Buskerud</t>
  </si>
  <si>
    <t>Vestfold</t>
  </si>
  <si>
    <t>Telemark</t>
  </si>
  <si>
    <t>Aust-Agder</t>
  </si>
  <si>
    <t>Vest-Agder</t>
  </si>
  <si>
    <t>Rogaland</t>
  </si>
  <si>
    <t>Hordaland</t>
  </si>
  <si>
    <t>Sogn og Fjordane</t>
  </si>
  <si>
    <t>Møre og Romsdal</t>
  </si>
  <si>
    <t>Nordland</t>
  </si>
  <si>
    <t>Troms</t>
  </si>
  <si>
    <t>Finmark</t>
  </si>
  <si>
    <t>Svalbard</t>
  </si>
  <si>
    <t>Private individuals</t>
  </si>
  <si>
    <t>Housing cooperatives</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</si>
  <si>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</si>
  <si>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</si>
  <si>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</si>
  <si>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</si>
  <si>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</si>
  <si>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</si>
  <si>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</si>
  <si>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</si>
  <si>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</si>
  <si>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</si>
  <si>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</si>
  <si>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</si>
  <si>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</si>
  <si>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</si>
  <si>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</si>
  <si>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</si>
  <si>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</si>
  <si>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</si>
  <si>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</si>
  <si>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</si>
  <si>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</si>
  <si>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</si>
  <si>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</si>
  <si>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</si>
  <si>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</si>
  <si>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</si>
  <si>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</si>
  <si>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</si>
  <si>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</si>
  <si>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</si>
  <si>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</si>
  <si>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</si>
  <si>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</si>
  <si>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</si>
  <si>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</si>
  <si>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</si>
  <si>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</si>
  <si>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</si>
  <si>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Helgeland Boligkreditt AS</t>
  </si>
  <si>
    <t>Committed vs Moody's</t>
  </si>
  <si>
    <t>Only contractual maturity reported</t>
  </si>
  <si>
    <t>All covered bonds issued by Helgeland Boligkreditt AS has soft bullet structure, with the possibility to extend maturity up to one year. In this report cnly contractual maturity reported (eg exluding the possible extention) in all reports.</t>
  </si>
  <si>
    <t>Helgeland Boligkreditt AS have committed to a minimum overcollateralization of 10% (Moody's)</t>
  </si>
  <si>
    <t>Mortgages includes standalone residential morgages only</t>
  </si>
  <si>
    <t>Seasoning is calculated based on the number of months since the mortgage was underwritten.</t>
  </si>
  <si>
    <t>Loan Size Information</t>
  </si>
  <si>
    <t>Grouped by number of borrowers to show average exposure per borrower (i.e if a borrower has multiple loans they will be accumulated before grouped in the right bucket.</t>
  </si>
  <si>
    <t>Y</t>
  </si>
  <si>
    <t>Trøndelag</t>
  </si>
  <si>
    <t>HTT 2019</t>
  </si>
  <si>
    <t>2019 Version</t>
  </si>
  <si>
    <t>Reporting Date: 31.12.19</t>
  </si>
  <si>
    <t>Cut-off Date: 31.12.2019</t>
  </si>
  <si>
    <t>Worksheet E: Optional ECB-ECAIs data</t>
  </si>
  <si>
    <t>AUD</t>
  </si>
  <si>
    <t>CAD</t>
  </si>
  <si>
    <t>CHF</t>
  </si>
  <si>
    <t>GBP</t>
  </si>
  <si>
    <t>JPY</t>
  </si>
  <si>
    <t>PLN</t>
  </si>
  <si>
    <t>USD</t>
  </si>
  <si>
    <t>G.3.6.17</t>
  </si>
  <si>
    <t>G.3.6.18</t>
  </si>
  <si>
    <t>G.3.7.17</t>
  </si>
  <si>
    <t>G.3.7.18</t>
  </si>
  <si>
    <t>M.7.5.16</t>
  </si>
  <si>
    <t xml:space="preserve"> ≤ 1</t>
  </si>
  <si>
    <t xml:space="preserve"> &gt; 1 ≤ 2</t>
  </si>
  <si>
    <t xml:space="preserve"> &gt; 2 ≤ 3</t>
  </si>
  <si>
    <t xml:space="preserve"> &gt; 3 ≤ 4</t>
  </si>
  <si>
    <t xml:space="preserve"> &gt; 4 ≤ 5</t>
  </si>
  <si>
    <t xml:space="preserve"> &gt; 5</t>
  </si>
  <si>
    <t xml:space="preserve"> ≤ 5</t>
  </si>
  <si>
    <t xml:space="preserve"> &gt; 5 ≤ 10</t>
  </si>
  <si>
    <t xml:space="preserve"> &gt; 10 ≤ 20</t>
  </si>
  <si>
    <t xml:space="preserve"> &gt; 20 ≤ 50</t>
  </si>
  <si>
    <t xml:space="preserve"> &gt; 50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</si>
</sst>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 #,##0.00_ ;_ * \-#,##0.00_ ;_ * &quot;-&quot;??_ ;_ @_ "/>
    <numFmt numFmtId="165" formatCode="_ * #,##0_ ;_ * \-#,##0_ ;_ * &quot;-&quot;??_ ;_ @_ "/>
    <numFmt numFmtId="166" formatCode="0.0\ %"/>
    <numFmt numFmtId="167" formatCode="_(* #,##0_);_(* \(#,##0\);_(* &quot;-&quot;??_);_(@_)"/>
    <numFmt numFmtId="168" formatCode="_-* #,##0_-;\-* #,##0_-;_-* &quot;-&quot;??_-;_-@_-"/>
    <numFmt numFmtId="169" formatCode="_(* #,##0.00_);_(* \(#,##0.00\);_(* &quot;-&quot;??_);_(@_)"/>
    <numFmt numFmtId="170" formatCode="0.0%"/>
  </numFmts>
  <fonts count="68"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u/>
      <sz val="11"/>
      <color theme="1"/>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4"/>
      <color theme="9" tint="-0.249977111117893"/>
      <name val="Calibri"/>
      <family val="2"/>
      <scheme val="minor"/>
    </font>
    <font>
      <b/>
      <sz val="11"/>
      <color rgb="FFFF000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3" fillId="0" borderId="0" applyFont="0" applyFill="0" applyBorder="0" applyAlignment="0" applyProtection="0"/>
    <xf numFmtId="0" fontId="62" fillId="26" borderId="48" applyNumberFormat="0" applyAlignment="0" applyProtection="0"/>
    <xf numFmtId="164" fontId="3" fillId="0" borderId="0" applyFont="0" applyFill="0" applyBorder="0" applyAlignment="0" applyProtection="0"/>
    <xf numFmtId="0" fontId="58" fillId="13" borderId="45" applyNumberFormat="0" applyAlignment="0" applyProtection="0"/>
    <xf numFmtId="9" fontId="23" fillId="0" borderId="0" applyFont="0" applyFill="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7" fillId="18"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5" borderId="0" applyNumberFormat="0" applyBorder="0" applyAlignment="0" applyProtection="0"/>
    <xf numFmtId="3" fontId="48" fillId="0" borderId="0"/>
    <xf numFmtId="0" fontId="49" fillId="9" borderId="0" applyNumberFormat="0" applyBorder="0" applyAlignment="0" applyProtection="0"/>
    <xf numFmtId="0" fontId="50" fillId="26" borderId="32" applyNumberFormat="0" applyAlignment="0" applyProtection="0"/>
    <xf numFmtId="0" fontId="51" fillId="27" borderId="33" applyNumberFormat="0" applyAlignment="0" applyProtection="0"/>
    <xf numFmtId="43" fontId="23" fillId="0" borderId="0" applyFont="0" applyFill="0" applyBorder="0" applyAlignment="0" applyProtection="0"/>
    <xf numFmtId="43" fontId="46" fillId="0" borderId="0" applyFont="0" applyFill="0" applyBorder="0" applyAlignment="0" applyProtection="0"/>
    <xf numFmtId="0" fontId="52" fillId="0" borderId="0" applyNumberFormat="0" applyFill="0" applyBorder="0" applyAlignment="0" applyProtection="0"/>
    <xf numFmtId="0" fontId="53" fillId="10" borderId="0" applyNumberFormat="0" applyBorder="0" applyAlignment="0" applyProtection="0"/>
    <xf numFmtId="0" fontId="54" fillId="0" borderId="34" applyNumberFormat="0" applyFill="0" applyAlignment="0" applyProtection="0"/>
    <xf numFmtId="0" fontId="55" fillId="0" borderId="35" applyNumberFormat="0" applyFill="0" applyAlignment="0" applyProtection="0"/>
    <xf numFmtId="0" fontId="56" fillId="0" borderId="36"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13" borderId="32" applyNumberFormat="0" applyAlignment="0" applyProtection="0"/>
    <xf numFmtId="0" fontId="59" fillId="0" borderId="37" applyNumberFormat="0" applyFill="0" applyAlignment="0" applyProtection="0"/>
    <xf numFmtId="0" fontId="60" fillId="28" borderId="0" applyNumberFormat="0" applyBorder="0" applyAlignment="0" applyProtection="0"/>
    <xf numFmtId="0" fontId="23" fillId="0" borderId="0"/>
    <xf numFmtId="0" fontId="46" fillId="0" borderId="0"/>
    <xf numFmtId="0" fontId="23" fillId="0" borderId="0">
      <alignment horizontal="left" wrapText="1"/>
    </xf>
    <xf numFmtId="0" fontId="61" fillId="0" borderId="0"/>
    <xf numFmtId="0" fontId="23" fillId="29" borderId="38" applyNumberFormat="0" applyFont="0" applyAlignment="0" applyProtection="0"/>
    <xf numFmtId="0" fontId="62" fillId="26" borderId="39" applyNumberFormat="0" applyAlignment="0" applyProtection="0"/>
    <xf numFmtId="9" fontId="3" fillId="0" borderId="0" applyFont="0" applyFill="0" applyBorder="0" applyAlignment="0" applyProtection="0"/>
    <xf numFmtId="0" fontId="63" fillId="0" borderId="0" applyNumberFormat="0" applyFill="0" applyBorder="0" applyAlignment="0" applyProtection="0"/>
    <xf numFmtId="0" fontId="64" fillId="0" borderId="40" applyNumberFormat="0" applyFill="0" applyAlignment="0" applyProtection="0"/>
    <xf numFmtId="164" fontId="23" fillId="0" borderId="0" applyFont="0" applyFill="0" applyBorder="0" applyAlignment="0" applyProtection="0"/>
    <xf numFmtId="164" fontId="3" fillId="0" borderId="0" applyFont="0" applyFill="0" applyBorder="0" applyAlignment="0" applyProtection="0"/>
    <xf numFmtId="0" fontId="65" fillId="0" borderId="0" applyNumberFormat="0" applyFill="0" applyBorder="0" applyAlignment="0" applyProtection="0"/>
    <xf numFmtId="169" fontId="23" fillId="0" borderId="0" applyFont="0" applyFill="0" applyBorder="0" applyAlignment="0" applyProtection="0"/>
    <xf numFmtId="0" fontId="64" fillId="0" borderId="44" applyNumberFormat="0" applyFill="0" applyAlignment="0" applyProtection="0"/>
    <xf numFmtId="0" fontId="62" fillId="26" borderId="43" applyNumberFormat="0" applyAlignment="0" applyProtection="0"/>
    <xf numFmtId="0" fontId="23" fillId="29" borderId="42" applyNumberFormat="0" applyFont="0" applyAlignment="0" applyProtection="0"/>
    <xf numFmtId="0" fontId="58" fillId="13" borderId="41" applyNumberFormat="0" applyAlignment="0" applyProtection="0"/>
    <xf numFmtId="0" fontId="50" fillId="26" borderId="41" applyNumberFormat="0" applyAlignment="0" applyProtection="0"/>
    <xf numFmtId="0" fontId="50" fillId="26" borderId="45" applyNumberFormat="0" applyAlignment="0" applyProtection="0"/>
    <xf numFmtId="0" fontId="59" fillId="0" borderId="46" applyNumberFormat="0" applyFill="0" applyAlignment="0" applyProtection="0"/>
    <xf numFmtId="0" fontId="23" fillId="29" borderId="47" applyNumberFormat="0" applyFont="0" applyAlignment="0" applyProtection="0"/>
    <xf numFmtId="0" fontId="64" fillId="0" borderId="49" applyNumberFormat="0" applyFill="0" applyAlignment="0" applyProtection="0"/>
  </cellStyleXfs>
  <cellXfs count="182">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6" fillId="0" borderId="6" xfId="0" applyFont="1" applyBorder="1"/>
    <xf numFmtId="0" fontId="6" fillId="0" borderId="7" xfId="0" applyFont="1" applyBorder="1"/>
    <xf numFmtId="0" fontId="6" fillId="0" borderId="8" xfId="0" applyFont="1" applyBorder="1"/>
    <xf numFmtId="0" fontId="0" fillId="0" borderId="0" xfId="0" applyFont="1" applyBorder="1"/>
    <xf numFmtId="0" fontId="0" fillId="0" borderId="0" xfId="0" quotePrefix="1" applyFont="1" applyFill="1" applyBorder="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4"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16" fillId="6" borderId="0" xfId="0" quotePrefix="1" applyFont="1" applyFill="1" applyBorder="1" applyAlignment="1">
      <alignment horizontal="center" vertical="center" wrapText="1"/>
    </xf>
    <xf numFmtId="0" fontId="17"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3"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3" fillId="0" borderId="0" xfId="2" applyAlignment="1">
      <alignment horizontal="center"/>
    </xf>
    <xf numFmtId="0" fontId="13" fillId="0" borderId="12" xfId="2" quotePrefix="1" applyFill="1" applyBorder="1" applyAlignment="1">
      <alignment horizontal="right" vertical="center" wrapText="1"/>
    </xf>
    <xf numFmtId="0" fontId="13" fillId="0" borderId="13" xfId="2" quotePrefix="1" applyFill="1" applyBorder="1" applyAlignment="1">
      <alignment horizontal="right" vertical="center" wrapText="1"/>
    </xf>
    <xf numFmtId="0" fontId="1"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2" fillId="5"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8" fillId="6" borderId="0" xfId="0" quotePrefix="1" applyFont="1" applyFill="1" applyBorder="1" applyAlignment="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1"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3" fillId="0" borderId="19" xfId="0" applyFont="1" applyBorder="1" applyAlignment="1"/>
    <xf numFmtId="0" fontId="38" fillId="0" borderId="19" xfId="0" applyFont="1" applyBorder="1"/>
    <xf numFmtId="0" fontId="2" fillId="4" borderId="20" xfId="0" applyFont="1" applyFill="1" applyBorder="1" applyAlignment="1">
      <alignment vertical="center"/>
    </xf>
    <xf numFmtId="9" fontId="2" fillId="4" borderId="20" xfId="1" applyFont="1" applyFill="1" applyBorder="1" applyAlignment="1">
      <alignment vertical="center"/>
    </xf>
    <xf numFmtId="0" fontId="43" fillId="0" borderId="19" xfId="0" applyFont="1" applyBorder="1"/>
    <xf numFmtId="165" fontId="0" fillId="4" borderId="31" xfId="9" applyNumberFormat="1" applyFont="1" applyFill="1" applyBorder="1" applyAlignment="1">
      <alignment vertical="center"/>
    </xf>
    <xf numFmtId="14" fontId="1" fillId="0" borderId="0" xfId="0" applyNumberFormat="1"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168" fontId="1" fillId="0" borderId="0" xfId="9"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66" fontId="1" fillId="0" borderId="0" xfId="1"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wrapText="1"/>
    </xf>
    <xf numFmtId="0" fontId="0" fillId="0" borderId="0" xfId="0" applyFont="1" applyFill="1" applyAlignment="1">
      <alignment horizontal="center" wrapText="1"/>
    </xf>
    <xf numFmtId="9" fontId="44" fillId="0" borderId="0" xfId="1" quotePrefix="1" applyFont="1" applyFill="1" applyBorder="1" applyAlignment="1">
      <alignment horizontal="center" vertical="center" wrapText="1"/>
    </xf>
    <xf numFmtId="165" fontId="1" fillId="4" borderId="28" xfId="9" applyNumberFormat="1" applyFont="1" applyFill="1" applyBorder="1" applyAlignment="1">
      <alignment vertical="center"/>
    </xf>
    <xf numFmtId="168" fontId="1" fillId="0" borderId="0" xfId="9" quotePrefix="1"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68" fontId="3" fillId="0" borderId="0" xfId="9"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9" fontId="3" fillId="0" borderId="0" xfId="1" applyFont="1" applyFill="1" applyBorder="1" applyAlignment="1">
      <alignment horizontal="center" vertical="center" wrapText="1"/>
    </xf>
    <xf numFmtId="1" fontId="0" fillId="0" borderId="0" xfId="0" quotePrefix="1" applyNumberFormat="1" applyFont="1" applyFill="1" applyBorder="1" applyAlignment="1">
      <alignment horizontal="center" vertical="center" wrapText="1"/>
    </xf>
    <xf numFmtId="9" fontId="3" fillId="0" borderId="0" xfId="1" quotePrefix="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168" fontId="3" fillId="0" borderId="0" xfId="0" applyNumberFormat="1" applyFont="1" applyFill="1" applyBorder="1" applyAlignment="1">
      <alignment horizontal="center" vertical="center" wrapText="1"/>
    </xf>
    <xf numFmtId="9" fontId="45" fillId="0" borderId="0" xfId="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3" fillId="0" borderId="0" xfId="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0" fontId="66" fillId="0" borderId="0" xfId="0" applyFont="1" applyFill="1" applyBorder="1" applyAlignment="1">
      <alignment horizontal="center" vertical="center" wrapText="1"/>
    </xf>
    <xf numFmtId="0" fontId="0" fillId="0" borderId="0" xfId="0" applyFont="1" applyAlignment="1"/>
    <xf numFmtId="0" fontId="5" fillId="0" borderId="0" xfId="2" applyFont="1" applyAlignment="1"/>
    <xf numFmtId="165" fontId="1" fillId="4" borderId="24" xfId="9" applyNumberFormat="1" applyFont="1" applyFill="1" applyBorder="1" applyAlignment="1">
      <alignment vertical="center"/>
    </xf>
    <xf numFmtId="166" fontId="1" fillId="4" borderId="28" xfId="1" applyNumberFormat="1" applyFont="1" applyFill="1" applyBorder="1" applyAlignment="1">
      <alignment vertical="center"/>
    </xf>
    <xf numFmtId="0" fontId="1" fillId="0" borderId="0" xfId="0" applyFont="1" applyFill="1" applyBorder="1" applyAlignment="1" applyProtection="1">
      <alignment horizontal="center" vertical="center" wrapText="1"/>
    </xf>
    <xf numFmtId="170" fontId="1" fillId="0" borderId="0" xfId="1"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9" fontId="1" fillId="0" borderId="0" xfId="1" applyFont="1" applyFill="1" applyBorder="1" applyAlignment="1" applyProtection="1">
      <alignment horizontal="center" vertical="center" wrapText="1"/>
    </xf>
    <xf numFmtId="167" fontId="23" fillId="0" borderId="0" xfId="9" applyNumberFormat="1" applyFont="1" applyFill="1" applyBorder="1" applyAlignment="1" applyProtection="1">
      <alignment horizontal="right"/>
      <protection locked="0"/>
    </xf>
    <xf numFmtId="0" fontId="1" fillId="0" borderId="0" xfId="0" applyFont="1" applyFill="1" applyBorder="1" applyAlignment="1">
      <alignment horizontal="center" wrapText="1"/>
    </xf>
    <xf numFmtId="2" fontId="1" fillId="0" borderId="0" xfId="0" applyNumberFormat="1" applyFont="1" applyFill="1" applyBorder="1" applyAlignment="1">
      <alignment horizontal="center" vertical="center" wrapText="1"/>
    </xf>
    <xf numFmtId="1" fontId="1" fillId="0" borderId="0" xfId="0" quotePrefix="1" applyNumberFormat="1" applyFont="1" applyFill="1" applyBorder="1" applyAlignment="1">
      <alignment horizontal="center" vertical="center" wrapText="1"/>
    </xf>
    <xf numFmtId="0" fontId="5" fillId="3" borderId="0" xfId="0" applyFont="1" applyFill="1" applyBorder="1" applyAlignment="1">
      <alignment horizontal="center"/>
    </xf>
    <xf numFmtId="0" fontId="0" fillId="0" borderId="0" xfId="0" applyFont="1" applyAlignment="1"/>
    <xf numFmtId="0" fontId="5" fillId="2" borderId="0" xfId="2" applyFont="1" applyFill="1" applyBorder="1" applyAlignment="1">
      <alignment horizontal="center"/>
    </xf>
    <xf numFmtId="0" fontId="5" fillId="0" borderId="0" xfId="2" applyFont="1" applyAlignment="1"/>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
    </xf>
    <xf numFmtId="0" fontId="0" fillId="0" borderId="30" xfId="0" applyFont="1" applyBorder="1" applyAlignment="1">
      <alignment horizontal="center"/>
    </xf>
    <xf numFmtId="49" fontId="0" fillId="4" borderId="25" xfId="0" applyNumberFormat="1" applyFont="1" applyFill="1" applyBorder="1" applyAlignment="1">
      <alignment horizontal="center" vertic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5" xfId="0" applyNumberFormat="1" applyFont="1" applyFill="1" applyBorder="1" applyAlignment="1">
      <alignment horizontal="left"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0" fontId="40" fillId="0" borderId="15" xfId="0" applyFont="1" applyBorder="1" applyAlignment="1">
      <alignment horizontal="center"/>
    </xf>
    <xf numFmtId="0" fontId="42" fillId="0" borderId="0" xfId="0" applyFont="1" applyBorder="1" applyAlignment="1">
      <alignment horizont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5"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49" fontId="0" fillId="4" borderId="25" xfId="0" quotePrefix="1" applyNumberFormat="1" applyFont="1" applyFill="1" applyBorder="1" applyAlignment="1">
      <alignment horizontal="left" vertical="center"/>
    </xf>
    <xf numFmtId="49" fontId="0" fillId="4" borderId="25" xfId="0" applyNumberFormat="1" applyFill="1" applyBorder="1" applyAlignment="1">
      <alignment horizontal="left" vertical="center"/>
    </xf>
    <xf numFmtId="0" fontId="66" fillId="0" borderId="0" xfId="0" applyFont="1" applyFill="1" applyBorder="1" applyAlignment="1">
      <alignment horizontal="center" vertical="center"/>
    </xf>
    <xf numFmtId="0" fontId="67" fillId="0" borderId="0" xfId="0"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0" fontId="1" fillId="0" borderId="0" xfId="0" quotePrefix="1"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6" fillId="0" borderId="0" xfId="0" quotePrefix="1" applyFont="1" applyFill="1" applyBorder="1" applyAlignment="1" applyProtection="1">
      <alignment horizontal="center" vertical="center" wrapText="1"/>
    </xf>
    <xf numFmtId="0" fontId="67" fillId="0" borderId="0" xfId="0" applyFont="1" applyFill="1" applyBorder="1" applyAlignment="1" applyProtection="1">
      <alignment horizontal="center" vertical="center" wrapText="1"/>
    </xf>
  </cellXfs>
  <cellStyles count="76">
    <cellStyle name="20% - Accent1" xfId="14"/>
    <cellStyle name="20% - Accent2" xfId="15"/>
    <cellStyle name="20% - Accent3" xfId="16"/>
    <cellStyle name="20% - Accent4" xfId="17"/>
    <cellStyle name="20% - Accent5" xfId="18"/>
    <cellStyle name="20% - Accent6" xfId="19"/>
    <cellStyle name="40% - Accent1" xfId="20"/>
    <cellStyle name="40% - Accent2" xfId="21"/>
    <cellStyle name="40% - Accent3" xfId="22"/>
    <cellStyle name="40% - Accent4" xfId="23"/>
    <cellStyle name="40% - Accent5" xfId="24"/>
    <cellStyle name="40% - Accent6" xfId="25"/>
    <cellStyle name="60% - Accent1" xfId="26"/>
    <cellStyle name="60% - Accent2" xfId="27"/>
    <cellStyle name="60% - Accent3" xfId="28"/>
    <cellStyle name="60% - Accent4" xfId="29"/>
    <cellStyle name="60% - Accent5" xfId="30"/>
    <cellStyle name="60% - Accent6" xfId="31"/>
    <cellStyle name="Accent1" xfId="32"/>
    <cellStyle name="Accent2" xfId="33"/>
    <cellStyle name="Accent3" xfId="34"/>
    <cellStyle name="Accent4" xfId="35"/>
    <cellStyle name="Accent5" xfId="36"/>
    <cellStyle name="Accent6" xfId="37"/>
    <cellStyle name="Arreg" xfId="38"/>
    <cellStyle name="Bad" xfId="39"/>
    <cellStyle name="Calculation" xfId="40"/>
    <cellStyle name="Calculation 2" xfId="71"/>
    <cellStyle name="Calculation 3" xfId="72"/>
    <cellStyle name="Check Cell" xfId="41"/>
    <cellStyle name="Comma 2" xfId="3"/>
    <cellStyle name="Comma 2 2" xfId="42"/>
    <cellStyle name="Comma 3" xfId="43"/>
    <cellStyle name="Explanatory Text" xfId="44"/>
    <cellStyle name="Good" xfId="45"/>
    <cellStyle name="Heading 1" xfId="46"/>
    <cellStyle name="Heading 2" xfId="47"/>
    <cellStyle name="Heading 3" xfId="48"/>
    <cellStyle name="Heading 4" xfId="49"/>
    <cellStyle name="Hiperhivatkozás_dummy_12_Cons_CAR_BIS" xfId="50"/>
    <cellStyle name="Hyperkobling" xfId="2" builtinId="8"/>
    <cellStyle name="Input" xfId="51"/>
    <cellStyle name="Input 2" xfId="70"/>
    <cellStyle name="Input 3" xfId="12"/>
    <cellStyle name="Komma" xfId="9" builtinId="3"/>
    <cellStyle name="Komma 2" xfId="11"/>
    <cellStyle name="Komma 4" xfId="66"/>
    <cellStyle name="Linked Cell" xfId="52"/>
    <cellStyle name="Linked Cell 2" xfId="73"/>
    <cellStyle name="Neutral" xfId="53"/>
    <cellStyle name="Normal" xfId="0" builtinId="0"/>
    <cellStyle name="Normal 17" xfId="54"/>
    <cellStyle name="Normal 2" xfId="4"/>
    <cellStyle name="Normal 3" xfId="5"/>
    <cellStyle name="Normal 3 2" xfId="55"/>
    <cellStyle name="Normal 4" xfId="6"/>
    <cellStyle name="Normal 4 2" xfId="56"/>
    <cellStyle name="Normal 7" xfId="7"/>
    <cellStyle name="Normál_dummy_12_Cons_CAR_BIS" xfId="57"/>
    <cellStyle name="Note" xfId="58"/>
    <cellStyle name="Note 2" xfId="69"/>
    <cellStyle name="Note 3" xfId="74"/>
    <cellStyle name="Output" xfId="59"/>
    <cellStyle name="Output 2" xfId="68"/>
    <cellStyle name="Output 3" xfId="10"/>
    <cellStyle name="Prosent" xfId="1" builtinId="5"/>
    <cellStyle name="Prosent 2" xfId="13"/>
    <cellStyle name="Prosent 3" xfId="60"/>
    <cellStyle name="Standard 3" xfId="8"/>
    <cellStyle name="Title" xfId="61"/>
    <cellStyle name="Total" xfId="62"/>
    <cellStyle name="Total 2" xfId="67"/>
    <cellStyle name="Total 3" xfId="75"/>
    <cellStyle name="Tusenskille 2" xfId="63"/>
    <cellStyle name="Tusenskille 3" xfId="64"/>
    <cellStyle name="Warning Text"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112551</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119744</xdr:rowOff>
    </xdr:to>
    <xdr:pic>
      <xdr:nvPicPr>
        <xdr:cNvPr id="4"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101215" y="3368041"/>
          <a:ext cx="4534118"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ting/RATING%20HEBO/Rapportering%20HEBO/Rapportering%202019%20Q2/Sendt%20til%20Moodys/Moodys%20Covered%20Bonds%20Input%20Template_Jun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sheetDataSet>
      <sheetData sheetId="0"/>
      <sheetData sheetId="1"/>
      <sheetData sheetId="2"/>
      <sheetData sheetId="3"/>
      <sheetData sheetId="4">
        <row r="55">
          <cell r="B55">
            <v>0</v>
          </cell>
        </row>
        <row r="56">
          <cell r="B56">
            <v>0</v>
          </cell>
        </row>
        <row r="57">
          <cell r="B57">
            <v>0</v>
          </cell>
        </row>
      </sheetData>
      <sheetData sheetId="5"/>
      <sheetData sheetId="6"/>
      <sheetData sheetId="7"/>
      <sheetData sheetId="8"/>
      <sheetData sheetId="9"/>
      <sheetData sheetId="10">
        <row r="36">
          <cell r="E36">
            <v>2.85</v>
          </cell>
        </row>
      </sheetData>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hsb.no/om-oss/investorinformasjon/helgeland-boligkreditt/" TargetMode="External"/><Relationship Id="rId5" Type="http://schemas.openxmlformats.org/officeDocument/2006/relationships/hyperlink" Target="https://www.hsb.no/om-oss/investorinformasjon/helgeland-boligkreditt/" TargetMode="External"/><Relationship Id="rId4" Type="http://schemas.openxmlformats.org/officeDocument/2006/relationships/hyperlink" Target="../../../../users$/D530BRS/1%20HEBO%20-%20ECB%20TRANSPARANCY%20REQUIREMENTS%20(MOODYS)/RAPPORTERING%20ECBC%20-%20HTT%20FOR%20NORSKE%20OMF/HTT%20Helgeland%20Boligkreditt%20-%20TEST.xls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zoomScale="80" zoomScaleNormal="80" workbookViewId="0">
      <selection activeCell="X26" sqref="X26"/>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31.5" x14ac:dyDescent="0.25">
      <c r="B6" s="6"/>
      <c r="C6" s="7"/>
      <c r="D6" s="7"/>
      <c r="E6" s="175" t="s">
        <v>815</v>
      </c>
      <c r="F6" s="175"/>
      <c r="G6" s="175"/>
      <c r="H6" s="7"/>
      <c r="I6" s="7"/>
      <c r="J6" s="8"/>
    </row>
    <row r="7" spans="2:10" ht="26.25" customHeight="1" x14ac:dyDescent="0.25">
      <c r="B7" s="6"/>
      <c r="C7" s="7"/>
      <c r="D7" s="7"/>
      <c r="E7" s="7"/>
      <c r="F7" s="11" t="s">
        <v>2</v>
      </c>
      <c r="G7" s="7"/>
      <c r="H7" s="7"/>
      <c r="I7" s="7"/>
      <c r="J7" s="8"/>
    </row>
    <row r="8" spans="2:10" ht="26.25" customHeight="1" x14ac:dyDescent="0.25">
      <c r="B8" s="6"/>
      <c r="C8" s="7"/>
      <c r="D8" s="7"/>
      <c r="E8" s="7"/>
      <c r="F8" s="11" t="s">
        <v>803</v>
      </c>
      <c r="G8" s="7"/>
      <c r="H8" s="7"/>
      <c r="I8" s="7"/>
      <c r="J8" s="8"/>
    </row>
    <row r="9" spans="2:10" ht="21" x14ac:dyDescent="0.25">
      <c r="B9" s="6"/>
      <c r="C9" s="7"/>
      <c r="D9" s="7"/>
      <c r="E9" s="7"/>
      <c r="F9" s="12" t="s">
        <v>816</v>
      </c>
      <c r="G9" s="7"/>
      <c r="H9" s="7"/>
      <c r="I9" s="7"/>
      <c r="J9" s="8"/>
    </row>
    <row r="10" spans="2:10" ht="21" x14ac:dyDescent="0.25">
      <c r="B10" s="6"/>
      <c r="C10" s="7"/>
      <c r="D10" s="7"/>
      <c r="E10" s="7"/>
      <c r="F10" s="12" t="s">
        <v>817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51" t="s">
        <v>15</v>
      </c>
      <c r="E24" s="152" t="s">
        <v>16</v>
      </c>
      <c r="F24" s="152"/>
      <c r="G24" s="152"/>
      <c r="H24" s="152"/>
      <c r="I24" s="7"/>
      <c r="J24" s="8"/>
    </row>
    <row r="25" spans="2:10" x14ac:dyDescent="0.25">
      <c r="B25" s="6"/>
      <c r="C25" s="7"/>
      <c r="D25" s="7"/>
      <c r="E25" s="137"/>
      <c r="F25" s="137"/>
      <c r="G25" s="137"/>
      <c r="H25" s="7"/>
      <c r="I25" s="7"/>
      <c r="J25" s="8"/>
    </row>
    <row r="26" spans="2:10" x14ac:dyDescent="0.25">
      <c r="B26" s="6"/>
      <c r="C26" s="7"/>
      <c r="D26" s="151" t="s">
        <v>17</v>
      </c>
      <c r="E26" s="152"/>
      <c r="F26" s="152"/>
      <c r="G26" s="152"/>
      <c r="H26" s="152"/>
      <c r="I26" s="7"/>
      <c r="J26" s="8"/>
    </row>
    <row r="27" spans="2:10" x14ac:dyDescent="0.25">
      <c r="B27" s="6"/>
      <c r="C27" s="7"/>
      <c r="D27" s="138"/>
      <c r="E27" s="138"/>
      <c r="F27" s="138"/>
      <c r="G27" s="138"/>
      <c r="H27" s="138"/>
      <c r="I27" s="7"/>
      <c r="J27" s="8"/>
    </row>
    <row r="28" spans="2:10" x14ac:dyDescent="0.25">
      <c r="B28" s="6"/>
      <c r="C28" s="7"/>
      <c r="D28" s="151" t="s">
        <v>18</v>
      </c>
      <c r="E28" s="152" t="s">
        <v>16</v>
      </c>
      <c r="F28" s="152"/>
      <c r="G28" s="152"/>
      <c r="H28" s="152"/>
      <c r="I28" s="7"/>
      <c r="J28" s="8"/>
    </row>
    <row r="29" spans="2:10" x14ac:dyDescent="0.25">
      <c r="B29" s="6"/>
      <c r="C29" s="7"/>
      <c r="D29" s="138"/>
      <c r="E29" s="138"/>
      <c r="F29" s="138"/>
      <c r="G29" s="138"/>
      <c r="H29" s="138"/>
      <c r="I29" s="7"/>
      <c r="J29" s="8"/>
    </row>
    <row r="30" spans="2:10" x14ac:dyDescent="0.25">
      <c r="B30" s="6"/>
      <c r="C30" s="7"/>
      <c r="D30" s="151" t="s">
        <v>19</v>
      </c>
      <c r="E30" s="152" t="s">
        <v>16</v>
      </c>
      <c r="F30" s="152"/>
      <c r="G30" s="152"/>
      <c r="H30" s="152"/>
      <c r="I30" s="7"/>
      <c r="J30" s="8"/>
    </row>
    <row r="31" spans="2:10" x14ac:dyDescent="0.25">
      <c r="B31" s="6"/>
      <c r="C31" s="7"/>
      <c r="D31" s="138"/>
      <c r="E31" s="138"/>
      <c r="F31" s="138"/>
      <c r="G31" s="138"/>
      <c r="H31" s="138"/>
      <c r="I31" s="7"/>
      <c r="J31" s="8"/>
    </row>
    <row r="32" spans="2:10" x14ac:dyDescent="0.25">
      <c r="B32" s="6"/>
      <c r="C32" s="7"/>
      <c r="D32" s="151" t="s">
        <v>20</v>
      </c>
      <c r="E32" s="152" t="s">
        <v>16</v>
      </c>
      <c r="F32" s="152"/>
      <c r="G32" s="152"/>
      <c r="H32" s="152"/>
      <c r="I32" s="7"/>
      <c r="J32" s="8"/>
    </row>
    <row r="33" spans="2:10" x14ac:dyDescent="0.25">
      <c r="B33" s="6"/>
      <c r="C33" s="7"/>
      <c r="D33" s="137"/>
      <c r="E33" s="137"/>
      <c r="F33" s="137"/>
      <c r="G33" s="137"/>
      <c r="H33" s="137"/>
      <c r="I33" s="7"/>
      <c r="J33" s="8"/>
    </row>
    <row r="34" spans="2:10" x14ac:dyDescent="0.25">
      <c r="B34" s="6"/>
      <c r="C34" s="7"/>
      <c r="D34" s="151" t="s">
        <v>21</v>
      </c>
      <c r="E34" s="152" t="s">
        <v>16</v>
      </c>
      <c r="F34" s="152"/>
      <c r="G34" s="152"/>
      <c r="H34" s="152"/>
      <c r="I34" s="7"/>
      <c r="J34" s="8"/>
    </row>
    <row r="35" spans="2:10" x14ac:dyDescent="0.25">
      <c r="B35" s="6"/>
      <c r="C35" s="7"/>
      <c r="D35" s="7"/>
      <c r="E35" s="7"/>
      <c r="F35" s="7"/>
      <c r="G35" s="7"/>
      <c r="H35" s="7"/>
      <c r="I35" s="7"/>
      <c r="J35" s="8"/>
    </row>
    <row r="36" spans="2:10" x14ac:dyDescent="0.25">
      <c r="B36" s="6"/>
      <c r="C36" s="7"/>
      <c r="D36" s="149" t="s">
        <v>22</v>
      </c>
      <c r="E36" s="150"/>
      <c r="F36" s="150"/>
      <c r="G36" s="150"/>
      <c r="H36" s="150"/>
      <c r="I36" s="7"/>
      <c r="J36" s="8"/>
    </row>
    <row r="37" spans="2:10" x14ac:dyDescent="0.25">
      <c r="B37" s="6"/>
      <c r="C37" s="7"/>
      <c r="D37" s="7"/>
      <c r="E37" s="7"/>
      <c r="F37" s="14"/>
      <c r="G37" s="7"/>
      <c r="H37" s="7"/>
      <c r="I37" s="7"/>
      <c r="J37" s="8"/>
    </row>
    <row r="38" spans="2:10" x14ac:dyDescent="0.25">
      <c r="B38" s="6"/>
      <c r="C38" s="7"/>
      <c r="D38" s="149" t="s">
        <v>818</v>
      </c>
      <c r="E38" s="150"/>
      <c r="F38" s="150"/>
      <c r="G38" s="150"/>
      <c r="H38" s="150"/>
      <c r="I38" s="7"/>
      <c r="J38" s="8"/>
    </row>
    <row r="39" spans="2:10" x14ac:dyDescent="0.25">
      <c r="B39" s="6"/>
      <c r="C39" s="7"/>
      <c r="D39" s="137"/>
      <c r="E39" s="137"/>
      <c r="F39" s="137"/>
      <c r="G39" s="137"/>
      <c r="H39" s="137"/>
      <c r="I39" s="7"/>
      <c r="J39" s="8"/>
    </row>
    <row r="40" spans="2:10" ht="15.75" thickBot="1" x14ac:dyDescent="0.3">
      <c r="B40" s="15"/>
      <c r="C40" s="16"/>
      <c r="D40" s="16"/>
      <c r="E40" s="16"/>
      <c r="F40" s="16"/>
      <c r="G40" s="16"/>
      <c r="H40" s="16"/>
      <c r="I40" s="16"/>
      <c r="J40" s="17"/>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06"/>
  <sheetViews>
    <sheetView zoomScale="80" zoomScaleNormal="80" workbookViewId="0">
      <selection activeCell="A105" sqref="A105:C106"/>
    </sheetView>
  </sheetViews>
  <sheetFormatPr baseColWidth="10" defaultColWidth="8.85546875" defaultRowHeight="15" outlineLevelRow="1" x14ac:dyDescent="0.25"/>
  <cols>
    <col min="1" max="1" width="13.28515625" style="23" customWidth="1"/>
    <col min="2" max="2" width="60.7109375" style="23" customWidth="1"/>
    <col min="3" max="4" width="40.7109375" style="23" customWidth="1"/>
    <col min="5" max="5" width="6.7109375" style="23" customWidth="1"/>
    <col min="6" max="6" width="41.7109375" style="23" customWidth="1"/>
    <col min="7" max="7" width="41.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1"/>
  </cols>
  <sheetData>
    <row r="1" spans="1:13" ht="31.5" x14ac:dyDescent="0.25">
      <c r="A1" s="20" t="s">
        <v>23</v>
      </c>
      <c r="B1" s="20"/>
      <c r="C1" s="21"/>
      <c r="D1" s="21"/>
      <c r="E1" s="21"/>
      <c r="F1" s="136" t="s">
        <v>814</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24</v>
      </c>
      <c r="C3" s="26" t="s">
        <v>115</v>
      </c>
      <c r="D3" s="24"/>
      <c r="E3" s="24"/>
      <c r="F3" s="21"/>
      <c r="G3" s="24"/>
      <c r="H3" s="21"/>
      <c r="L3" s="21"/>
      <c r="M3" s="21"/>
    </row>
    <row r="4" spans="1:13" ht="15.75" thickBot="1" x14ac:dyDescent="0.3">
      <c r="H4" s="21"/>
      <c r="L4" s="21"/>
      <c r="M4" s="21"/>
    </row>
    <row r="5" spans="1:13" ht="18.75" x14ac:dyDescent="0.25">
      <c r="A5" s="27"/>
      <c r="B5" s="28" t="s">
        <v>25</v>
      </c>
      <c r="C5" s="27"/>
      <c r="E5" s="29"/>
      <c r="F5" s="29"/>
      <c r="H5" s="21"/>
      <c r="L5" s="21"/>
      <c r="M5" s="21"/>
    </row>
    <row r="6" spans="1:13" x14ac:dyDescent="0.25">
      <c r="B6" s="31" t="s">
        <v>26</v>
      </c>
      <c r="H6" s="21"/>
      <c r="L6" s="21"/>
      <c r="M6" s="21"/>
    </row>
    <row r="7" spans="1:13" x14ac:dyDescent="0.25">
      <c r="B7" s="30" t="s">
        <v>27</v>
      </c>
      <c r="H7" s="21"/>
      <c r="L7" s="21"/>
      <c r="M7" s="21"/>
    </row>
    <row r="8" spans="1:13" x14ac:dyDescent="0.25">
      <c r="B8" s="30" t="s">
        <v>28</v>
      </c>
      <c r="F8" s="23" t="s">
        <v>29</v>
      </c>
      <c r="H8" s="21"/>
      <c r="L8" s="21"/>
      <c r="M8" s="21"/>
    </row>
    <row r="9" spans="1:13" x14ac:dyDescent="0.25">
      <c r="B9" s="31" t="s">
        <v>30</v>
      </c>
      <c r="H9" s="21"/>
      <c r="L9" s="21"/>
      <c r="M9" s="21"/>
    </row>
    <row r="10" spans="1:13" x14ac:dyDescent="0.25">
      <c r="B10" s="31" t="s">
        <v>31</v>
      </c>
      <c r="H10" s="21"/>
      <c r="L10" s="21"/>
      <c r="M10" s="21"/>
    </row>
    <row r="11" spans="1:13" ht="15.75" thickBot="1" x14ac:dyDescent="0.3">
      <c r="B11" s="32" t="s">
        <v>32</v>
      </c>
      <c r="H11" s="21"/>
      <c r="L11" s="21"/>
      <c r="M11" s="21"/>
    </row>
    <row r="12" spans="1:13" x14ac:dyDescent="0.25">
      <c r="B12" s="33"/>
      <c r="H12" s="21"/>
      <c r="L12" s="21"/>
      <c r="M12" s="21"/>
    </row>
    <row r="13" spans="1:13" ht="37.5" x14ac:dyDescent="0.25">
      <c r="A13" s="34" t="s">
        <v>33</v>
      </c>
      <c r="B13" s="34" t="s">
        <v>26</v>
      </c>
      <c r="C13" s="35"/>
      <c r="D13" s="35"/>
      <c r="E13" s="35"/>
      <c r="F13" s="35"/>
      <c r="G13" s="36"/>
      <c r="H13" s="21"/>
      <c r="L13" s="21"/>
      <c r="M13" s="21"/>
    </row>
    <row r="14" spans="1:13" x14ac:dyDescent="0.25">
      <c r="A14" s="23" t="s">
        <v>34</v>
      </c>
      <c r="B14" s="37" t="s">
        <v>0</v>
      </c>
      <c r="C14" s="23" t="s">
        <v>2</v>
      </c>
      <c r="E14" s="29"/>
      <c r="F14" s="29"/>
      <c r="H14" s="21"/>
      <c r="L14" s="21"/>
      <c r="M14" s="21"/>
    </row>
    <row r="15" spans="1:13" x14ac:dyDescent="0.25">
      <c r="A15" s="23" t="s">
        <v>35</v>
      </c>
      <c r="B15" s="37" t="s">
        <v>36</v>
      </c>
      <c r="C15" s="23" t="s">
        <v>803</v>
      </c>
      <c r="E15" s="29"/>
      <c r="F15" s="29"/>
      <c r="H15" s="21"/>
      <c r="L15" s="21"/>
      <c r="M15" s="21"/>
    </row>
    <row r="16" spans="1:13" x14ac:dyDescent="0.25">
      <c r="A16" s="23" t="s">
        <v>37</v>
      </c>
      <c r="B16" s="37" t="s">
        <v>38</v>
      </c>
      <c r="C16" s="65" t="s">
        <v>803</v>
      </c>
      <c r="D16" s="65"/>
      <c r="E16" s="29"/>
      <c r="F16" s="29"/>
      <c r="H16" s="21"/>
      <c r="L16" s="21"/>
      <c r="M16" s="21"/>
    </row>
    <row r="17" spans="1:13" x14ac:dyDescent="0.25">
      <c r="A17" s="23" t="s">
        <v>39</v>
      </c>
      <c r="B17" s="37" t="s">
        <v>40</v>
      </c>
      <c r="C17" s="111">
        <v>43830</v>
      </c>
      <c r="E17" s="29"/>
      <c r="F17" s="29"/>
      <c r="H17" s="21"/>
      <c r="L17" s="21"/>
      <c r="M17" s="21"/>
    </row>
    <row r="18" spans="1:13" ht="18.75" x14ac:dyDescent="0.25">
      <c r="A18" s="35"/>
      <c r="B18" s="34" t="s">
        <v>27</v>
      </c>
      <c r="C18" s="35"/>
      <c r="D18" s="35"/>
      <c r="E18" s="35"/>
      <c r="F18" s="35"/>
      <c r="G18" s="36"/>
      <c r="H18" s="21"/>
      <c r="L18" s="21"/>
      <c r="M18" s="21"/>
    </row>
    <row r="19" spans="1:13" x14ac:dyDescent="0.25">
      <c r="A19" s="23" t="s">
        <v>41</v>
      </c>
      <c r="B19" s="39" t="s">
        <v>42</v>
      </c>
      <c r="C19" s="23" t="s">
        <v>812</v>
      </c>
      <c r="D19" s="40"/>
      <c r="E19" s="40"/>
      <c r="F19" s="40"/>
      <c r="H19" s="21"/>
      <c r="L19" s="21"/>
      <c r="M19" s="21"/>
    </row>
    <row r="20" spans="1:13" x14ac:dyDescent="0.25">
      <c r="A20" s="23" t="s">
        <v>43</v>
      </c>
      <c r="B20" s="39" t="s">
        <v>44</v>
      </c>
      <c r="C20" s="23" t="s">
        <v>812</v>
      </c>
      <c r="D20" s="40"/>
      <c r="E20" s="40"/>
      <c r="F20" s="40"/>
      <c r="H20" s="21"/>
      <c r="L20" s="21"/>
      <c r="M20" s="21"/>
    </row>
    <row r="21" spans="1:13" x14ac:dyDescent="0.25">
      <c r="A21" s="23" t="s">
        <v>45</v>
      </c>
      <c r="B21" s="39" t="s">
        <v>46</v>
      </c>
      <c r="C21" s="65" t="s">
        <v>803</v>
      </c>
      <c r="E21" s="40"/>
      <c r="F21" s="40"/>
      <c r="H21" s="21"/>
      <c r="L21" s="21"/>
      <c r="M21" s="21"/>
    </row>
    <row r="22" spans="1:13" ht="18.75" x14ac:dyDescent="0.25">
      <c r="A22" s="34"/>
      <c r="B22" s="34" t="s">
        <v>28</v>
      </c>
      <c r="C22" s="34"/>
      <c r="D22" s="35"/>
      <c r="E22" s="35"/>
      <c r="F22" s="35"/>
      <c r="G22" s="36"/>
      <c r="H22" s="21"/>
      <c r="L22" s="21"/>
      <c r="M22" s="21"/>
    </row>
    <row r="23" spans="1:13" ht="15" customHeight="1" x14ac:dyDescent="0.25">
      <c r="A23" s="42"/>
      <c r="B23" s="43" t="s">
        <v>48</v>
      </c>
      <c r="C23" s="42" t="s">
        <v>49</v>
      </c>
      <c r="D23" s="42"/>
      <c r="E23" s="44"/>
      <c r="F23" s="45"/>
      <c r="G23" s="45"/>
      <c r="H23" s="21"/>
      <c r="L23" s="21"/>
      <c r="M23" s="21"/>
    </row>
    <row r="24" spans="1:13" x14ac:dyDescent="0.2">
      <c r="A24" s="23" t="s">
        <v>4</v>
      </c>
      <c r="B24" s="40" t="s">
        <v>729</v>
      </c>
      <c r="C24" s="145">
        <v>8042</v>
      </c>
      <c r="F24" s="40"/>
      <c r="H24" s="21"/>
      <c r="L24" s="21"/>
      <c r="M24" s="21"/>
    </row>
    <row r="25" spans="1:13" x14ac:dyDescent="0.2">
      <c r="A25" s="23" t="s">
        <v>50</v>
      </c>
      <c r="B25" s="40" t="s">
        <v>51</v>
      </c>
      <c r="C25" s="145">
        <v>6741</v>
      </c>
      <c r="F25" s="40"/>
      <c r="H25" s="21"/>
      <c r="L25" s="21"/>
      <c r="M25" s="21"/>
    </row>
    <row r="26" spans="1:13" ht="15" customHeight="1" x14ac:dyDescent="0.25">
      <c r="A26" s="42"/>
      <c r="B26" s="43" t="s">
        <v>52</v>
      </c>
      <c r="C26" s="95" t="s">
        <v>730</v>
      </c>
      <c r="D26" s="42" t="s">
        <v>53</v>
      </c>
      <c r="E26" s="44"/>
      <c r="F26" s="45" t="s">
        <v>54</v>
      </c>
      <c r="G26" s="45" t="s">
        <v>55</v>
      </c>
      <c r="H26" s="21"/>
      <c r="L26" s="21"/>
      <c r="M26" s="21"/>
    </row>
    <row r="27" spans="1:13" x14ac:dyDescent="0.25">
      <c r="A27" s="23" t="s">
        <v>8</v>
      </c>
      <c r="B27" s="38" t="s">
        <v>56</v>
      </c>
      <c r="C27" s="112">
        <v>0.02</v>
      </c>
      <c r="D27" s="57">
        <v>0.18</v>
      </c>
      <c r="F27" s="112">
        <v>0.1</v>
      </c>
      <c r="G27" s="23" t="s">
        <v>804</v>
      </c>
      <c r="H27" s="21"/>
      <c r="L27" s="21"/>
      <c r="M27" s="21"/>
    </row>
    <row r="28" spans="1:13" ht="15" customHeight="1" x14ac:dyDescent="0.25">
      <c r="A28" s="42"/>
      <c r="B28" s="43" t="s">
        <v>57</v>
      </c>
      <c r="C28" s="42" t="s">
        <v>49</v>
      </c>
      <c r="D28" s="42"/>
      <c r="E28" s="44"/>
      <c r="F28" s="45" t="s">
        <v>58</v>
      </c>
      <c r="G28" s="45"/>
      <c r="H28" s="21"/>
      <c r="L28" s="21"/>
      <c r="M28" s="21"/>
    </row>
    <row r="29" spans="1:13" x14ac:dyDescent="0.25">
      <c r="A29" s="23" t="s">
        <v>59</v>
      </c>
      <c r="B29" s="40" t="s">
        <v>60</v>
      </c>
      <c r="C29" s="141">
        <v>7592</v>
      </c>
      <c r="E29" s="47"/>
      <c r="F29" s="124">
        <f>IF($C$34=0,"",IF(C29="[for completion]","",C29/$C$34))</f>
        <v>0.94404377020641628</v>
      </c>
      <c r="G29" s="48"/>
      <c r="H29" s="21"/>
      <c r="L29" s="21"/>
      <c r="M29" s="21"/>
    </row>
    <row r="30" spans="1:13" x14ac:dyDescent="0.25">
      <c r="A30" s="23" t="s">
        <v>61</v>
      </c>
      <c r="B30" s="40" t="s">
        <v>62</v>
      </c>
      <c r="C30" s="23">
        <v>0</v>
      </c>
      <c r="E30" s="47"/>
      <c r="F30" s="124">
        <f>IF($C$34=0,"",IF(C30="[for completion]","",C30/$C$34))</f>
        <v>0</v>
      </c>
      <c r="G30" s="48"/>
      <c r="H30" s="21"/>
      <c r="L30" s="21"/>
      <c r="M30" s="21"/>
    </row>
    <row r="31" spans="1:13" x14ac:dyDescent="0.25">
      <c r="A31" s="23" t="s">
        <v>63</v>
      </c>
      <c r="B31" s="40" t="s">
        <v>64</v>
      </c>
      <c r="C31" s="23">
        <v>0</v>
      </c>
      <c r="E31" s="47"/>
      <c r="F31" s="124">
        <f>IF($C$34=0,"",IF(C31="[for completion]","",C31/$C$34))</f>
        <v>0</v>
      </c>
      <c r="G31" s="48"/>
      <c r="H31" s="21"/>
      <c r="L31" s="21"/>
      <c r="M31" s="21"/>
    </row>
    <row r="32" spans="1:13" x14ac:dyDescent="0.25">
      <c r="A32" s="23" t="s">
        <v>65</v>
      </c>
      <c r="B32" s="40" t="s">
        <v>66</v>
      </c>
      <c r="C32" s="141">
        <v>450</v>
      </c>
      <c r="E32" s="47"/>
      <c r="F32" s="124">
        <f>IF($C$34=0,"",IF(C32="[for completion]","",C32/$C$34))</f>
        <v>5.5956229793583688E-2</v>
      </c>
      <c r="G32" s="48"/>
      <c r="H32" s="21"/>
      <c r="L32" s="21"/>
      <c r="M32" s="21"/>
    </row>
    <row r="33" spans="1:13" x14ac:dyDescent="0.25">
      <c r="A33" s="23" t="s">
        <v>67</v>
      </c>
      <c r="B33" s="23" t="s">
        <v>68</v>
      </c>
      <c r="C33" s="146">
        <v>0</v>
      </c>
      <c r="E33" s="47"/>
      <c r="F33" s="124">
        <f>IF($C$34=0,"",IF(C33="[for completion]","",C33/$C$34))</f>
        <v>0</v>
      </c>
      <c r="G33" s="48"/>
      <c r="H33" s="21"/>
      <c r="L33" s="21"/>
      <c r="M33" s="21"/>
    </row>
    <row r="34" spans="1:13" x14ac:dyDescent="0.25">
      <c r="A34" s="23" t="s">
        <v>69</v>
      </c>
      <c r="B34" s="49" t="s">
        <v>70</v>
      </c>
      <c r="C34" s="47">
        <f>SUM(C29:C33)</f>
        <v>8042</v>
      </c>
      <c r="D34" s="47"/>
      <c r="E34" s="47"/>
      <c r="F34" s="58">
        <f>SUM(F29:F33)</f>
        <v>1</v>
      </c>
      <c r="G34" s="48"/>
      <c r="H34" s="21"/>
      <c r="L34" s="21"/>
      <c r="M34" s="21"/>
    </row>
    <row r="35" spans="1:13" ht="15" customHeight="1" x14ac:dyDescent="0.25">
      <c r="A35" s="42"/>
      <c r="B35" s="43" t="s">
        <v>71</v>
      </c>
      <c r="C35" s="95" t="s">
        <v>740</v>
      </c>
      <c r="D35" s="95" t="s">
        <v>741</v>
      </c>
      <c r="E35" s="44"/>
      <c r="F35" s="45" t="s">
        <v>72</v>
      </c>
      <c r="G35" s="52" t="s">
        <v>73</v>
      </c>
      <c r="H35" s="21"/>
      <c r="L35" s="21"/>
      <c r="M35" s="21"/>
    </row>
    <row r="36" spans="1:13" x14ac:dyDescent="0.25">
      <c r="A36" s="23" t="s">
        <v>74</v>
      </c>
      <c r="B36" s="40" t="s">
        <v>75</v>
      </c>
      <c r="C36" s="147">
        <v>12.12</v>
      </c>
      <c r="D36" s="21">
        <f>'[1]Hedging (1)'!$E$36</f>
        <v>2.85</v>
      </c>
      <c r="E36" s="37"/>
      <c r="F36" s="53"/>
      <c r="G36" s="54"/>
      <c r="H36" s="21"/>
      <c r="L36" s="21"/>
      <c r="M36" s="21"/>
    </row>
    <row r="37" spans="1:13" x14ac:dyDescent="0.25">
      <c r="B37" s="40"/>
      <c r="C37" s="114"/>
      <c r="E37" s="37"/>
      <c r="F37" s="53"/>
      <c r="G37" s="54"/>
      <c r="H37" s="21"/>
      <c r="L37" s="21"/>
      <c r="M37" s="21"/>
    </row>
    <row r="38" spans="1:13" x14ac:dyDescent="0.25">
      <c r="B38" s="40" t="s">
        <v>735</v>
      </c>
      <c r="C38" s="176"/>
      <c r="D38" s="37"/>
      <c r="E38" s="37"/>
      <c r="F38" s="54"/>
      <c r="G38" s="54"/>
      <c r="H38" s="21"/>
      <c r="L38" s="21"/>
      <c r="M38" s="21"/>
    </row>
    <row r="39" spans="1:13" x14ac:dyDescent="0.25">
      <c r="B39" s="40" t="s">
        <v>76</v>
      </c>
      <c r="C39" s="114"/>
      <c r="E39" s="37"/>
      <c r="F39" s="54"/>
      <c r="G39" s="54"/>
      <c r="H39" s="21"/>
      <c r="L39" s="21"/>
      <c r="M39" s="21"/>
    </row>
    <row r="40" spans="1:13" x14ac:dyDescent="0.25">
      <c r="A40" s="23" t="s">
        <v>77</v>
      </c>
      <c r="B40" s="19" t="s">
        <v>78</v>
      </c>
      <c r="C40" s="23">
        <v>120</v>
      </c>
      <c r="D40" s="23" t="s">
        <v>554</v>
      </c>
      <c r="E40" s="40"/>
      <c r="F40" s="48">
        <f t="shared" ref="F40:F46" si="0">IF($C$47=0,"",IF(C40="[for completion]","",C40/$C$47))</f>
        <v>1.5806111696522657E-2</v>
      </c>
      <c r="G40" s="48" t="str">
        <f>IF($D$47=0,"",IF(D40="[Mark as ND1 if not relevant]","",D40/$D$47))</f>
        <v/>
      </c>
      <c r="H40" s="21"/>
      <c r="L40" s="21"/>
      <c r="M40" s="21"/>
    </row>
    <row r="41" spans="1:13" x14ac:dyDescent="0.25">
      <c r="A41" s="23" t="s">
        <v>79</v>
      </c>
      <c r="B41" s="19" t="s">
        <v>80</v>
      </c>
      <c r="C41" s="23">
        <v>188</v>
      </c>
      <c r="D41" s="23" t="s">
        <v>554</v>
      </c>
      <c r="E41" s="40"/>
      <c r="F41" s="48">
        <f t="shared" si="0"/>
        <v>2.476290832455216E-2</v>
      </c>
      <c r="G41" s="48" t="str">
        <f t="shared" ref="G41:G46" si="1">IF($D$47=0,"",IF(D41="[Mark as ND1 if not relevant]","",D41/$D$47))</f>
        <v/>
      </c>
      <c r="H41" s="21"/>
      <c r="L41" s="21"/>
      <c r="M41" s="21"/>
    </row>
    <row r="42" spans="1:13" x14ac:dyDescent="0.25">
      <c r="A42" s="23" t="s">
        <v>81</v>
      </c>
      <c r="B42" s="19" t="s">
        <v>82</v>
      </c>
      <c r="C42" s="23">
        <v>243</v>
      </c>
      <c r="D42" s="23" t="s">
        <v>554</v>
      </c>
      <c r="E42" s="40"/>
      <c r="F42" s="48">
        <f t="shared" si="0"/>
        <v>3.2007376185458375E-2</v>
      </c>
      <c r="G42" s="48" t="str">
        <f t="shared" si="1"/>
        <v/>
      </c>
      <c r="H42" s="21"/>
      <c r="L42" s="21"/>
      <c r="M42" s="21"/>
    </row>
    <row r="43" spans="1:13" x14ac:dyDescent="0.25">
      <c r="A43" s="23" t="s">
        <v>83</v>
      </c>
      <c r="B43" s="19" t="s">
        <v>84</v>
      </c>
      <c r="C43" s="23">
        <v>201</v>
      </c>
      <c r="D43" s="23" t="s">
        <v>554</v>
      </c>
      <c r="E43" s="40"/>
      <c r="F43" s="48">
        <f t="shared" si="0"/>
        <v>2.6475237091675447E-2</v>
      </c>
      <c r="G43" s="48" t="str">
        <f t="shared" si="1"/>
        <v/>
      </c>
      <c r="H43" s="21"/>
      <c r="L43" s="21"/>
      <c r="M43" s="21"/>
    </row>
    <row r="44" spans="1:13" x14ac:dyDescent="0.25">
      <c r="A44" s="23" t="s">
        <v>85</v>
      </c>
      <c r="B44" s="19" t="s">
        <v>86</v>
      </c>
      <c r="C44" s="23">
        <v>229</v>
      </c>
      <c r="D44" s="23" t="s">
        <v>554</v>
      </c>
      <c r="E44" s="40"/>
      <c r="F44" s="48">
        <f t="shared" si="0"/>
        <v>3.0163329820864067E-2</v>
      </c>
      <c r="G44" s="48" t="str">
        <f t="shared" si="1"/>
        <v/>
      </c>
      <c r="H44" s="21"/>
      <c r="L44" s="21"/>
      <c r="M44" s="21"/>
    </row>
    <row r="45" spans="1:13" x14ac:dyDescent="0.25">
      <c r="A45" s="23" t="s">
        <v>87</v>
      </c>
      <c r="B45" s="19" t="s">
        <v>88</v>
      </c>
      <c r="C45" s="23">
        <v>374</v>
      </c>
      <c r="D45" s="23" t="s">
        <v>554</v>
      </c>
      <c r="E45" s="40"/>
      <c r="F45" s="48">
        <f t="shared" si="0"/>
        <v>4.9262381454162278E-2</v>
      </c>
      <c r="G45" s="48" t="str">
        <f t="shared" si="1"/>
        <v/>
      </c>
      <c r="H45" s="21"/>
      <c r="L45" s="21"/>
      <c r="M45" s="21"/>
    </row>
    <row r="46" spans="1:13" x14ac:dyDescent="0.25">
      <c r="A46" s="23" t="s">
        <v>89</v>
      </c>
      <c r="B46" s="19" t="s">
        <v>90</v>
      </c>
      <c r="C46" s="23">
        <v>6237</v>
      </c>
      <c r="D46" s="23" t="s">
        <v>554</v>
      </c>
      <c r="E46" s="40"/>
      <c r="F46" s="48">
        <f t="shared" si="0"/>
        <v>0.82152265542676506</v>
      </c>
      <c r="G46" s="48" t="str">
        <f t="shared" si="1"/>
        <v/>
      </c>
      <c r="H46" s="21"/>
      <c r="L46" s="21"/>
      <c r="M46" s="21"/>
    </row>
    <row r="47" spans="1:13" x14ac:dyDescent="0.25">
      <c r="A47" s="23" t="s">
        <v>91</v>
      </c>
      <c r="B47" s="55" t="s">
        <v>70</v>
      </c>
      <c r="C47" s="148">
        <f>SUM(C40:C46)</f>
        <v>7592</v>
      </c>
      <c r="D47" s="47">
        <f>SUM(D40:D46)</f>
        <v>0</v>
      </c>
      <c r="E47" s="40"/>
      <c r="F47" s="50">
        <f>SUM(F40:F46)</f>
        <v>1</v>
      </c>
      <c r="G47" s="50">
        <f>SUM(G40:G46)</f>
        <v>0</v>
      </c>
      <c r="H47" s="21"/>
      <c r="L47" s="21"/>
      <c r="M47" s="21"/>
    </row>
    <row r="48" spans="1:13" ht="15" customHeight="1" x14ac:dyDescent="0.25">
      <c r="A48" s="42"/>
      <c r="B48" s="43" t="s">
        <v>92</v>
      </c>
      <c r="C48" s="95" t="s">
        <v>742</v>
      </c>
      <c r="D48" s="95" t="s">
        <v>743</v>
      </c>
      <c r="E48" s="44"/>
      <c r="F48" s="45" t="s">
        <v>93</v>
      </c>
      <c r="G48" s="42" t="s">
        <v>94</v>
      </c>
      <c r="H48" s="21"/>
      <c r="L48" s="21"/>
      <c r="M48" s="21"/>
    </row>
    <row r="49" spans="1:14" x14ac:dyDescent="0.25">
      <c r="A49" s="23" t="s">
        <v>95</v>
      </c>
      <c r="B49" s="40" t="s">
        <v>75</v>
      </c>
      <c r="C49" s="23">
        <v>3.41</v>
      </c>
      <c r="D49" s="21">
        <v>4.1100000000000003</v>
      </c>
      <c r="E49" s="37"/>
      <c r="F49" s="53"/>
      <c r="G49" s="54"/>
      <c r="H49" s="21"/>
      <c r="L49" s="21"/>
      <c r="M49" s="21"/>
    </row>
    <row r="50" spans="1:14" x14ac:dyDescent="0.25">
      <c r="B50" s="40"/>
      <c r="C50" s="114"/>
      <c r="E50" s="37"/>
      <c r="F50" s="53"/>
      <c r="G50" s="54"/>
      <c r="H50" s="21"/>
      <c r="L50" s="21"/>
      <c r="M50" s="21"/>
    </row>
    <row r="51" spans="1:14" x14ac:dyDescent="0.25">
      <c r="B51" s="40" t="s">
        <v>736</v>
      </c>
      <c r="C51" s="176"/>
      <c r="D51" s="37"/>
      <c r="E51" s="37"/>
      <c r="F51" s="54"/>
      <c r="G51" s="54"/>
      <c r="H51" s="21"/>
      <c r="L51" s="21"/>
      <c r="M51" s="21"/>
    </row>
    <row r="52" spans="1:14" x14ac:dyDescent="0.25">
      <c r="A52" s="23" t="s">
        <v>96</v>
      </c>
      <c r="B52" s="40" t="s">
        <v>76</v>
      </c>
      <c r="C52" s="114"/>
      <c r="E52" s="37"/>
      <c r="F52" s="54"/>
      <c r="G52" s="54"/>
      <c r="H52" s="21"/>
      <c r="L52" s="21"/>
      <c r="M52" s="21"/>
    </row>
    <row r="53" spans="1:14" x14ac:dyDescent="0.25">
      <c r="A53" s="23" t="s">
        <v>97</v>
      </c>
      <c r="B53" s="19" t="s">
        <v>78</v>
      </c>
      <c r="C53" s="23">
        <v>36</v>
      </c>
      <c r="D53" s="21">
        <v>0</v>
      </c>
      <c r="E53" s="40"/>
      <c r="F53" s="48">
        <f>IF($C$60=0,"",IF(C53="[for completion]","",C53/$C$60))</f>
        <v>5.3404539385847796E-3</v>
      </c>
      <c r="G53" s="48">
        <f>IF($D$60=0,"",IF(D53="[Mark as ND1 if not relevant]","",D53/$D$60))</f>
        <v>0</v>
      </c>
      <c r="H53" s="21"/>
      <c r="L53" s="21"/>
      <c r="M53" s="21"/>
    </row>
    <row r="54" spans="1:14" x14ac:dyDescent="0.25">
      <c r="A54" s="23" t="s">
        <v>98</v>
      </c>
      <c r="B54" s="19" t="s">
        <v>80</v>
      </c>
      <c r="C54" s="23">
        <v>1205</v>
      </c>
      <c r="D54" s="21">
        <v>315</v>
      </c>
      <c r="E54" s="40"/>
      <c r="F54" s="48">
        <f t="shared" ref="F54:F59" si="2">IF($C$60=0,"",IF(C54="[for completion]","",C54/$C$60))</f>
        <v>0.17875686099985166</v>
      </c>
      <c r="G54" s="48">
        <f t="shared" ref="G54:G59" si="3">IF($D$60=0,"",IF(D54="[Mark as ND1 if not relevant]","",D54/$D$60))</f>
        <v>4.5978689242446358E-2</v>
      </c>
      <c r="H54" s="21"/>
      <c r="L54" s="21"/>
      <c r="M54" s="21"/>
    </row>
    <row r="55" spans="1:14" x14ac:dyDescent="0.25">
      <c r="A55" s="23" t="s">
        <v>99</v>
      </c>
      <c r="B55" s="19" t="s">
        <v>82</v>
      </c>
      <c r="C55" s="23">
        <v>1500</v>
      </c>
      <c r="D55" s="21">
        <v>1036</v>
      </c>
      <c r="E55" s="40"/>
      <c r="F55" s="48">
        <f t="shared" si="2"/>
        <v>0.22251891410769917</v>
      </c>
      <c r="G55" s="48">
        <f t="shared" si="3"/>
        <v>0.1512188001751569</v>
      </c>
      <c r="H55" s="21"/>
      <c r="L55" s="21"/>
      <c r="M55" s="21"/>
    </row>
    <row r="56" spans="1:14" x14ac:dyDescent="0.25">
      <c r="A56" s="23" t="s">
        <v>100</v>
      </c>
      <c r="B56" s="19" t="s">
        <v>84</v>
      </c>
      <c r="C56" s="23">
        <v>1500</v>
      </c>
      <c r="D56" s="21">
        <v>2000</v>
      </c>
      <c r="E56" s="40"/>
      <c r="F56" s="48">
        <f t="shared" si="2"/>
        <v>0.22251891410769917</v>
      </c>
      <c r="G56" s="48">
        <f t="shared" si="3"/>
        <v>0.29192818566632606</v>
      </c>
      <c r="H56" s="21"/>
      <c r="L56" s="21"/>
      <c r="M56" s="21"/>
    </row>
    <row r="57" spans="1:14" x14ac:dyDescent="0.25">
      <c r="A57" s="23" t="s">
        <v>101</v>
      </c>
      <c r="B57" s="19" t="s">
        <v>86</v>
      </c>
      <c r="C57" s="23">
        <v>1500</v>
      </c>
      <c r="D57" s="21">
        <v>1000</v>
      </c>
      <c r="E57" s="40"/>
      <c r="F57" s="48">
        <f t="shared" si="2"/>
        <v>0.22251891410769917</v>
      </c>
      <c r="G57" s="48">
        <f t="shared" si="3"/>
        <v>0.14596409283316303</v>
      </c>
      <c r="H57" s="21"/>
      <c r="L57" s="21"/>
      <c r="M57" s="21"/>
    </row>
    <row r="58" spans="1:14" x14ac:dyDescent="0.25">
      <c r="A58" s="23" t="s">
        <v>102</v>
      </c>
      <c r="B58" s="19" t="s">
        <v>88</v>
      </c>
      <c r="C58" s="23">
        <v>1000</v>
      </c>
      <c r="D58" s="21">
        <v>2500</v>
      </c>
      <c r="E58" s="40"/>
      <c r="F58" s="48">
        <f t="shared" si="2"/>
        <v>0.1483459427384661</v>
      </c>
      <c r="G58" s="48">
        <f t="shared" si="3"/>
        <v>0.36491023208290763</v>
      </c>
      <c r="H58" s="21"/>
      <c r="L58" s="21"/>
      <c r="M58" s="21"/>
    </row>
    <row r="59" spans="1:14" x14ac:dyDescent="0.25">
      <c r="A59" s="23" t="s">
        <v>103</v>
      </c>
      <c r="B59" s="19" t="s">
        <v>90</v>
      </c>
      <c r="C59" s="23">
        <v>0</v>
      </c>
      <c r="D59" s="21">
        <v>0</v>
      </c>
      <c r="E59" s="40"/>
      <c r="F59" s="48">
        <f t="shared" si="2"/>
        <v>0</v>
      </c>
      <c r="G59" s="48">
        <f t="shared" si="3"/>
        <v>0</v>
      </c>
      <c r="H59" s="21"/>
      <c r="L59" s="21"/>
      <c r="M59" s="21"/>
    </row>
    <row r="60" spans="1:14" x14ac:dyDescent="0.25">
      <c r="A60" s="23" t="s">
        <v>104</v>
      </c>
      <c r="B60" s="55" t="s">
        <v>70</v>
      </c>
      <c r="C60" s="47">
        <f>SUM(C53:C59)</f>
        <v>6741</v>
      </c>
      <c r="D60" s="47">
        <f>SUM(D53:D59)</f>
        <v>6851</v>
      </c>
      <c r="E60" s="40"/>
      <c r="F60" s="50">
        <f>SUM(F53:F59)</f>
        <v>1</v>
      </c>
      <c r="G60" s="50">
        <f>SUM(G53:G59)</f>
        <v>1</v>
      </c>
      <c r="H60" s="21"/>
      <c r="L60" s="21"/>
      <c r="M60" s="21"/>
    </row>
    <row r="61" spans="1:14" ht="15" customHeight="1" x14ac:dyDescent="0.25">
      <c r="A61" s="42"/>
      <c r="B61" s="43" t="s">
        <v>105</v>
      </c>
      <c r="C61" s="45" t="s">
        <v>106</v>
      </c>
      <c r="D61" s="45" t="s">
        <v>107</v>
      </c>
      <c r="E61" s="44"/>
      <c r="F61" s="45" t="s">
        <v>108</v>
      </c>
      <c r="G61" s="45" t="s">
        <v>109</v>
      </c>
      <c r="H61" s="21"/>
      <c r="L61" s="21"/>
      <c r="M61" s="21"/>
    </row>
    <row r="62" spans="1:14" s="56" customFormat="1" x14ac:dyDescent="0.25">
      <c r="A62" s="23" t="s">
        <v>110</v>
      </c>
      <c r="B62" s="40" t="s">
        <v>111</v>
      </c>
      <c r="C62" s="23">
        <v>0</v>
      </c>
      <c r="D62" s="23">
        <v>0</v>
      </c>
      <c r="E62" s="48"/>
      <c r="F62" s="48">
        <f t="shared" ref="F62:F77" si="4">IF($C$79=0,"",IF(C62="[for completion]","",C62/$C$79))</f>
        <v>0</v>
      </c>
      <c r="G62" s="48">
        <f t="shared" ref="G62:G78" si="5">IF($D$79=0,"",IF(D62="[for completion]","",D62/$D$79))</f>
        <v>0</v>
      </c>
      <c r="H62" s="21"/>
      <c r="I62" s="23"/>
      <c r="J62" s="23"/>
      <c r="K62" s="23"/>
      <c r="L62" s="21"/>
      <c r="M62" s="21"/>
      <c r="N62" s="21"/>
    </row>
    <row r="63" spans="1:14" s="56" customFormat="1" x14ac:dyDescent="0.25">
      <c r="A63" s="23" t="s">
        <v>112</v>
      </c>
      <c r="B63" s="40" t="s">
        <v>819</v>
      </c>
      <c r="C63" s="23">
        <v>0</v>
      </c>
      <c r="D63" s="23">
        <v>0</v>
      </c>
      <c r="E63" s="48"/>
      <c r="F63" s="48">
        <f t="shared" si="4"/>
        <v>0</v>
      </c>
      <c r="G63" s="48">
        <f t="shared" si="5"/>
        <v>0</v>
      </c>
      <c r="H63" s="21"/>
      <c r="I63" s="23"/>
      <c r="J63" s="23"/>
      <c r="K63" s="23"/>
      <c r="L63" s="21"/>
      <c r="M63" s="21"/>
      <c r="N63" s="21"/>
    </row>
    <row r="64" spans="1:14" s="56" customFormat="1" x14ac:dyDescent="0.25">
      <c r="A64" s="23" t="s">
        <v>113</v>
      </c>
      <c r="B64" s="40" t="s">
        <v>120</v>
      </c>
      <c r="C64" s="23">
        <v>0</v>
      </c>
      <c r="D64" s="23">
        <v>0</v>
      </c>
      <c r="E64" s="48"/>
      <c r="F64" s="48">
        <f t="shared" si="4"/>
        <v>0</v>
      </c>
      <c r="G64" s="48">
        <f t="shared" si="5"/>
        <v>0</v>
      </c>
      <c r="H64" s="21"/>
      <c r="I64" s="23"/>
      <c r="J64" s="23"/>
      <c r="K64" s="23"/>
      <c r="L64" s="21"/>
      <c r="M64" s="21"/>
      <c r="N64" s="21"/>
    </row>
    <row r="65" spans="1:14" s="56" customFormat="1" x14ac:dyDescent="0.25">
      <c r="A65" s="23" t="s">
        <v>114</v>
      </c>
      <c r="B65" s="40" t="s">
        <v>820</v>
      </c>
      <c r="C65" s="141">
        <v>0</v>
      </c>
      <c r="D65" s="177">
        <v>0</v>
      </c>
      <c r="E65" s="48"/>
      <c r="F65" s="124">
        <f t="shared" si="4"/>
        <v>0</v>
      </c>
      <c r="G65" s="124">
        <f t="shared" si="5"/>
        <v>0</v>
      </c>
      <c r="H65" s="21"/>
      <c r="I65" s="23"/>
      <c r="J65" s="23"/>
      <c r="K65" s="23"/>
      <c r="L65" s="21"/>
      <c r="M65" s="21"/>
      <c r="N65" s="21"/>
    </row>
    <row r="66" spans="1:14" s="56" customFormat="1" x14ac:dyDescent="0.25">
      <c r="A66" s="23" t="s">
        <v>116</v>
      </c>
      <c r="B66" s="40" t="s">
        <v>821</v>
      </c>
      <c r="C66" s="23">
        <v>0</v>
      </c>
      <c r="D66" s="23">
        <v>0</v>
      </c>
      <c r="E66" s="48"/>
      <c r="F66" s="48">
        <f t="shared" si="4"/>
        <v>0</v>
      </c>
      <c r="G66" s="48">
        <f t="shared" si="5"/>
        <v>0</v>
      </c>
      <c r="H66" s="21"/>
      <c r="I66" s="23"/>
      <c r="J66" s="23"/>
      <c r="K66" s="23"/>
      <c r="L66" s="21"/>
      <c r="M66" s="21"/>
      <c r="N66" s="21"/>
    </row>
    <row r="67" spans="1:14" s="56" customFormat="1" x14ac:dyDescent="0.25">
      <c r="A67" s="23" t="s">
        <v>117</v>
      </c>
      <c r="B67" s="40" t="s">
        <v>122</v>
      </c>
      <c r="C67" s="23">
        <v>0</v>
      </c>
      <c r="D67" s="23">
        <v>0</v>
      </c>
      <c r="E67" s="40"/>
      <c r="F67" s="48">
        <f t="shared" si="4"/>
        <v>0</v>
      </c>
      <c r="G67" s="48">
        <f t="shared" si="5"/>
        <v>0</v>
      </c>
      <c r="H67" s="21"/>
      <c r="I67" s="23"/>
      <c r="J67" s="23"/>
      <c r="K67" s="23"/>
      <c r="L67" s="21"/>
      <c r="M67" s="21"/>
      <c r="N67" s="21"/>
    </row>
    <row r="68" spans="1:14" x14ac:dyDescent="0.25">
      <c r="A68" s="23" t="s">
        <v>118</v>
      </c>
      <c r="B68" s="40" t="s">
        <v>124</v>
      </c>
      <c r="C68" s="23">
        <v>0</v>
      </c>
      <c r="D68" s="23">
        <v>0</v>
      </c>
      <c r="E68" s="40"/>
      <c r="F68" s="48">
        <f t="shared" si="4"/>
        <v>0</v>
      </c>
      <c r="G68" s="48">
        <f t="shared" si="5"/>
        <v>0</v>
      </c>
      <c r="H68" s="21"/>
      <c r="L68" s="21"/>
      <c r="M68" s="21"/>
    </row>
    <row r="69" spans="1:14" x14ac:dyDescent="0.25">
      <c r="A69" s="23" t="s">
        <v>119</v>
      </c>
      <c r="B69" s="40" t="s">
        <v>822</v>
      </c>
      <c r="C69" s="23">
        <v>0</v>
      </c>
      <c r="D69" s="23">
        <v>0</v>
      </c>
      <c r="E69" s="40"/>
      <c r="F69" s="48">
        <f t="shared" si="4"/>
        <v>0</v>
      </c>
      <c r="G69" s="48">
        <f t="shared" si="5"/>
        <v>0</v>
      </c>
      <c r="H69" s="21"/>
      <c r="L69" s="21"/>
      <c r="M69" s="21"/>
    </row>
    <row r="70" spans="1:14" x14ac:dyDescent="0.25">
      <c r="A70" s="23" t="s">
        <v>121</v>
      </c>
      <c r="B70" s="40" t="s">
        <v>126</v>
      </c>
      <c r="C70" s="23">
        <v>0</v>
      </c>
      <c r="D70" s="23">
        <v>0</v>
      </c>
      <c r="E70" s="40"/>
      <c r="F70" s="48">
        <f t="shared" si="4"/>
        <v>0</v>
      </c>
      <c r="G70" s="48">
        <f t="shared" si="5"/>
        <v>0</v>
      </c>
      <c r="H70" s="21"/>
      <c r="L70" s="21"/>
      <c r="M70" s="21"/>
    </row>
    <row r="71" spans="1:14" x14ac:dyDescent="0.25">
      <c r="A71" s="23" t="s">
        <v>123</v>
      </c>
      <c r="B71" s="40" t="s">
        <v>823</v>
      </c>
      <c r="C71" s="23">
        <v>0</v>
      </c>
      <c r="D71" s="23">
        <v>0</v>
      </c>
      <c r="E71" s="40"/>
      <c r="F71" s="48">
        <f t="shared" si="4"/>
        <v>0</v>
      </c>
      <c r="G71" s="48">
        <f t="shared" si="5"/>
        <v>0</v>
      </c>
      <c r="H71" s="21"/>
      <c r="L71" s="21"/>
      <c r="M71" s="21"/>
    </row>
    <row r="72" spans="1:14" x14ac:dyDescent="0.25">
      <c r="A72" s="23" t="s">
        <v>125</v>
      </c>
      <c r="B72" s="40" t="s">
        <v>128</v>
      </c>
      <c r="C72" s="23">
        <v>0</v>
      </c>
      <c r="D72" s="23">
        <v>0</v>
      </c>
      <c r="E72" s="40"/>
      <c r="F72" s="48">
        <f t="shared" si="4"/>
        <v>0</v>
      </c>
      <c r="G72" s="48">
        <f t="shared" si="5"/>
        <v>0</v>
      </c>
      <c r="H72" s="21"/>
      <c r="L72" s="21"/>
      <c r="M72" s="21"/>
    </row>
    <row r="73" spans="1:14" x14ac:dyDescent="0.25">
      <c r="A73" s="23" t="s">
        <v>127</v>
      </c>
      <c r="B73" s="40" t="s">
        <v>115</v>
      </c>
      <c r="C73" s="23">
        <v>7592</v>
      </c>
      <c r="D73" s="23">
        <v>7592</v>
      </c>
      <c r="E73" s="40"/>
      <c r="F73" s="48">
        <f t="shared" si="4"/>
        <v>1</v>
      </c>
      <c r="G73" s="48">
        <v>1</v>
      </c>
      <c r="H73" s="21"/>
      <c r="L73" s="21"/>
      <c r="M73" s="21"/>
    </row>
    <row r="74" spans="1:14" x14ac:dyDescent="0.25">
      <c r="A74" s="23" t="s">
        <v>129</v>
      </c>
      <c r="B74" s="19" t="s">
        <v>824</v>
      </c>
      <c r="C74" s="23">
        <v>0</v>
      </c>
      <c r="D74" s="23">
        <v>0</v>
      </c>
      <c r="E74" s="40"/>
      <c r="F74" s="48">
        <f t="shared" si="4"/>
        <v>0</v>
      </c>
      <c r="G74" s="48">
        <f t="shared" si="5"/>
        <v>0</v>
      </c>
      <c r="H74" s="21"/>
      <c r="L74" s="21"/>
      <c r="M74" s="21"/>
    </row>
    <row r="75" spans="1:14" x14ac:dyDescent="0.25">
      <c r="A75" s="23" t="s">
        <v>131</v>
      </c>
      <c r="B75" s="40" t="s">
        <v>130</v>
      </c>
      <c r="C75" s="23">
        <v>0</v>
      </c>
      <c r="D75" s="23">
        <v>0</v>
      </c>
      <c r="E75" s="40"/>
      <c r="F75" s="48">
        <f t="shared" si="4"/>
        <v>0</v>
      </c>
      <c r="G75" s="48">
        <f t="shared" si="5"/>
        <v>0</v>
      </c>
      <c r="H75" s="21"/>
      <c r="L75" s="21"/>
      <c r="M75" s="21"/>
    </row>
    <row r="76" spans="1:14" x14ac:dyDescent="0.25">
      <c r="A76" s="23" t="s">
        <v>133</v>
      </c>
      <c r="B76" s="40" t="s">
        <v>132</v>
      </c>
      <c r="C76" s="23">
        <v>0</v>
      </c>
      <c r="D76" s="23">
        <v>0</v>
      </c>
      <c r="E76" s="40"/>
      <c r="F76" s="48">
        <f t="shared" si="4"/>
        <v>0</v>
      </c>
      <c r="G76" s="48">
        <f t="shared" si="5"/>
        <v>0</v>
      </c>
      <c r="H76" s="21"/>
      <c r="L76" s="21"/>
      <c r="M76" s="21"/>
    </row>
    <row r="77" spans="1:14" x14ac:dyDescent="0.25">
      <c r="A77" s="23" t="s">
        <v>134</v>
      </c>
      <c r="B77" s="40" t="s">
        <v>825</v>
      </c>
      <c r="C77" s="141">
        <v>0</v>
      </c>
      <c r="D77" s="23">
        <v>0</v>
      </c>
      <c r="E77" s="40"/>
      <c r="F77" s="48">
        <f t="shared" si="4"/>
        <v>0</v>
      </c>
      <c r="G77" s="48">
        <f t="shared" si="5"/>
        <v>0</v>
      </c>
      <c r="H77" s="21"/>
      <c r="L77" s="21"/>
      <c r="M77" s="21"/>
    </row>
    <row r="78" spans="1:14" x14ac:dyDescent="0.25">
      <c r="A78" s="23" t="s">
        <v>826</v>
      </c>
      <c r="B78" s="40" t="s">
        <v>68</v>
      </c>
      <c r="C78" s="141">
        <v>0</v>
      </c>
      <c r="D78" s="23">
        <v>0</v>
      </c>
      <c r="E78" s="40"/>
      <c r="F78" s="48">
        <f>IF($C$79=0,"",IF(C78="[for completion]","",C78/$C$79))</f>
        <v>0</v>
      </c>
      <c r="G78" s="48">
        <f t="shared" si="5"/>
        <v>0</v>
      </c>
      <c r="H78" s="21"/>
      <c r="L78" s="21"/>
      <c r="M78" s="21"/>
    </row>
    <row r="79" spans="1:14" x14ac:dyDescent="0.25">
      <c r="A79" s="23" t="s">
        <v>827</v>
      </c>
      <c r="B79" s="55" t="s">
        <v>70</v>
      </c>
      <c r="C79" s="23">
        <f>SUM(C62:C78)</f>
        <v>7592</v>
      </c>
      <c r="D79" s="23">
        <f>SUM(D62:D78)</f>
        <v>7592</v>
      </c>
      <c r="E79" s="40"/>
      <c r="F79" s="125">
        <f>SUM(F62:F78)</f>
        <v>1</v>
      </c>
      <c r="G79" s="125">
        <f>SUM(G62:G78)</f>
        <v>1</v>
      </c>
      <c r="H79" s="21"/>
      <c r="L79" s="21"/>
      <c r="M79" s="21"/>
    </row>
    <row r="80" spans="1:14" ht="15" customHeight="1" x14ac:dyDescent="0.25">
      <c r="A80" s="42"/>
      <c r="B80" s="43" t="s">
        <v>135</v>
      </c>
      <c r="C80" s="45" t="s">
        <v>106</v>
      </c>
      <c r="D80" s="45" t="s">
        <v>107</v>
      </c>
      <c r="E80" s="44"/>
      <c r="F80" s="45" t="s">
        <v>108</v>
      </c>
      <c r="G80" s="45" t="s">
        <v>109</v>
      </c>
      <c r="H80" s="21"/>
      <c r="L80" s="21"/>
      <c r="M80" s="21"/>
    </row>
    <row r="81" spans="1:14" s="56" customFormat="1" x14ac:dyDescent="0.25">
      <c r="A81" s="23" t="s">
        <v>136</v>
      </c>
      <c r="B81" s="40" t="s">
        <v>111</v>
      </c>
      <c r="C81" s="23">
        <v>0</v>
      </c>
      <c r="D81" s="23">
        <v>0</v>
      </c>
      <c r="E81" s="48"/>
      <c r="F81" s="48">
        <f>IF($C$98=0,"",IF(C81="[for completion]","",C81/$C$98))</f>
        <v>0</v>
      </c>
      <c r="G81" s="48">
        <f>IF($D$98=0,"",IF(D81="[for completion]","",D81/$D$98))</f>
        <v>0</v>
      </c>
      <c r="H81" s="21"/>
      <c r="I81" s="23"/>
      <c r="J81" s="23"/>
      <c r="K81" s="23"/>
      <c r="L81" s="21"/>
      <c r="M81" s="21"/>
      <c r="N81" s="21"/>
    </row>
    <row r="82" spans="1:14" s="56" customFormat="1" x14ac:dyDescent="0.25">
      <c r="A82" s="23" t="s">
        <v>137</v>
      </c>
      <c r="B82" s="40" t="s">
        <v>819</v>
      </c>
      <c r="C82" s="141">
        <v>0</v>
      </c>
      <c r="D82" s="141">
        <v>0</v>
      </c>
      <c r="E82" s="48"/>
      <c r="F82" s="48">
        <f t="shared" ref="F82:F97" si="6">IF($C$98=0,"",IF(C82="[for completion]","",C82/$C$98))</f>
        <v>0</v>
      </c>
      <c r="G82" s="48">
        <f t="shared" ref="G82:G97" si="7">IF($D$98=0,"",IF(D82="[for completion]","",D82/$D$98))</f>
        <v>0</v>
      </c>
      <c r="H82" s="21"/>
      <c r="I82" s="23"/>
      <c r="J82" s="23"/>
      <c r="K82" s="23"/>
      <c r="L82" s="21"/>
      <c r="M82" s="21"/>
      <c r="N82" s="21"/>
    </row>
    <row r="83" spans="1:14" s="56" customFormat="1" x14ac:dyDescent="0.25">
      <c r="A83" s="23" t="s">
        <v>138</v>
      </c>
      <c r="B83" s="40" t="s">
        <v>120</v>
      </c>
      <c r="C83" s="141">
        <v>0</v>
      </c>
      <c r="D83" s="141">
        <v>0</v>
      </c>
      <c r="E83" s="48"/>
      <c r="F83" s="48">
        <f t="shared" si="6"/>
        <v>0</v>
      </c>
      <c r="G83" s="48">
        <f t="shared" si="7"/>
        <v>0</v>
      </c>
      <c r="H83" s="21"/>
      <c r="I83" s="23"/>
      <c r="J83" s="23"/>
      <c r="K83" s="23"/>
      <c r="L83" s="21"/>
      <c r="M83" s="21"/>
      <c r="N83" s="21"/>
    </row>
    <row r="84" spans="1:14" s="56" customFormat="1" x14ac:dyDescent="0.25">
      <c r="A84" s="23" t="s">
        <v>139</v>
      </c>
      <c r="B84" s="40" t="s">
        <v>820</v>
      </c>
      <c r="C84" s="141">
        <v>0</v>
      </c>
      <c r="D84" s="141">
        <v>0</v>
      </c>
      <c r="E84" s="48"/>
      <c r="F84" s="48">
        <f t="shared" si="6"/>
        <v>0</v>
      </c>
      <c r="G84" s="48">
        <f t="shared" si="7"/>
        <v>0</v>
      </c>
      <c r="H84" s="21"/>
      <c r="I84" s="23"/>
      <c r="J84" s="23"/>
      <c r="K84" s="23"/>
      <c r="L84" s="21"/>
      <c r="M84" s="21"/>
      <c r="N84" s="21"/>
    </row>
    <row r="85" spans="1:14" s="56" customFormat="1" x14ac:dyDescent="0.25">
      <c r="A85" s="23" t="s">
        <v>140</v>
      </c>
      <c r="B85" s="40" t="s">
        <v>821</v>
      </c>
      <c r="C85" s="141">
        <v>0</v>
      </c>
      <c r="D85" s="141">
        <v>0</v>
      </c>
      <c r="E85" s="48"/>
      <c r="F85" s="48">
        <f t="shared" si="6"/>
        <v>0</v>
      </c>
      <c r="G85" s="48">
        <f t="shared" si="7"/>
        <v>0</v>
      </c>
      <c r="H85" s="21"/>
      <c r="I85" s="23"/>
      <c r="J85" s="23"/>
      <c r="K85" s="23"/>
      <c r="L85" s="21"/>
      <c r="M85" s="21"/>
      <c r="N85" s="21"/>
    </row>
    <row r="86" spans="1:14" s="56" customFormat="1" x14ac:dyDescent="0.25">
      <c r="A86" s="23" t="s">
        <v>141</v>
      </c>
      <c r="B86" s="40" t="s">
        <v>122</v>
      </c>
      <c r="C86" s="141">
        <v>0</v>
      </c>
      <c r="D86" s="141">
        <v>0</v>
      </c>
      <c r="E86" s="40"/>
      <c r="F86" s="48">
        <f t="shared" si="6"/>
        <v>0</v>
      </c>
      <c r="G86" s="48">
        <f t="shared" si="7"/>
        <v>0</v>
      </c>
      <c r="H86" s="21"/>
      <c r="I86" s="23"/>
      <c r="J86" s="23"/>
      <c r="K86" s="23"/>
      <c r="L86" s="21"/>
      <c r="M86" s="21"/>
      <c r="N86" s="21"/>
    </row>
    <row r="87" spans="1:14" x14ac:dyDescent="0.25">
      <c r="A87" s="23" t="s">
        <v>142</v>
      </c>
      <c r="B87" s="40" t="s">
        <v>124</v>
      </c>
      <c r="C87" s="141">
        <v>0</v>
      </c>
      <c r="D87" s="141">
        <v>0</v>
      </c>
      <c r="E87" s="40"/>
      <c r="F87" s="48">
        <f t="shared" si="6"/>
        <v>0</v>
      </c>
      <c r="G87" s="48">
        <f t="shared" si="7"/>
        <v>0</v>
      </c>
      <c r="H87" s="21"/>
      <c r="L87" s="21"/>
      <c r="M87" s="21"/>
    </row>
    <row r="88" spans="1:14" x14ac:dyDescent="0.25">
      <c r="A88" s="23" t="s">
        <v>143</v>
      </c>
      <c r="B88" s="40" t="s">
        <v>822</v>
      </c>
      <c r="C88" s="141">
        <v>0</v>
      </c>
      <c r="D88" s="141">
        <v>0</v>
      </c>
      <c r="E88" s="40"/>
      <c r="F88" s="48">
        <f t="shared" si="6"/>
        <v>0</v>
      </c>
      <c r="G88" s="48">
        <f t="shared" si="7"/>
        <v>0</v>
      </c>
      <c r="H88" s="21"/>
      <c r="L88" s="21"/>
      <c r="M88" s="21"/>
    </row>
    <row r="89" spans="1:14" x14ac:dyDescent="0.25">
      <c r="A89" s="23" t="s">
        <v>144</v>
      </c>
      <c r="B89" s="40" t="s">
        <v>126</v>
      </c>
      <c r="C89" s="141">
        <v>0</v>
      </c>
      <c r="D89" s="141">
        <v>0</v>
      </c>
      <c r="E89" s="40"/>
      <c r="F89" s="48">
        <f t="shared" si="6"/>
        <v>0</v>
      </c>
      <c r="G89" s="48">
        <f t="shared" si="7"/>
        <v>0</v>
      </c>
      <c r="H89" s="21"/>
      <c r="L89" s="21"/>
      <c r="M89" s="21"/>
    </row>
    <row r="90" spans="1:14" x14ac:dyDescent="0.25">
      <c r="A90" s="23" t="s">
        <v>145</v>
      </c>
      <c r="B90" s="40" t="s">
        <v>823</v>
      </c>
      <c r="C90" s="141">
        <v>0</v>
      </c>
      <c r="D90" s="141">
        <v>0</v>
      </c>
      <c r="E90" s="40"/>
      <c r="F90" s="48">
        <f t="shared" si="6"/>
        <v>0</v>
      </c>
      <c r="G90" s="48">
        <f t="shared" si="7"/>
        <v>0</v>
      </c>
      <c r="H90" s="21"/>
      <c r="L90" s="21"/>
      <c r="M90" s="21"/>
    </row>
    <row r="91" spans="1:14" x14ac:dyDescent="0.25">
      <c r="A91" s="23" t="s">
        <v>146</v>
      </c>
      <c r="B91" s="40" t="s">
        <v>128</v>
      </c>
      <c r="C91" s="141">
        <v>0</v>
      </c>
      <c r="D91" s="141">
        <v>0</v>
      </c>
      <c r="E91" s="40"/>
      <c r="F91" s="48">
        <f t="shared" si="6"/>
        <v>0</v>
      </c>
      <c r="G91" s="48">
        <f t="shared" si="7"/>
        <v>0</v>
      </c>
      <c r="H91" s="21"/>
      <c r="L91" s="21"/>
      <c r="M91" s="21"/>
    </row>
    <row r="92" spans="1:14" x14ac:dyDescent="0.25">
      <c r="A92" s="23" t="s">
        <v>147</v>
      </c>
      <c r="B92" s="40" t="s">
        <v>115</v>
      </c>
      <c r="C92" s="141">
        <v>6741</v>
      </c>
      <c r="D92" s="141">
        <v>6741</v>
      </c>
      <c r="E92" s="40"/>
      <c r="F92" s="48">
        <f t="shared" si="6"/>
        <v>1</v>
      </c>
      <c r="G92" s="48">
        <f t="shared" si="7"/>
        <v>1</v>
      </c>
      <c r="H92" s="21"/>
      <c r="L92" s="21"/>
      <c r="M92" s="21"/>
    </row>
    <row r="93" spans="1:14" x14ac:dyDescent="0.25">
      <c r="A93" s="23" t="s">
        <v>148</v>
      </c>
      <c r="B93" s="19" t="s">
        <v>824</v>
      </c>
      <c r="C93" s="141">
        <v>0</v>
      </c>
      <c r="D93" s="141">
        <v>0</v>
      </c>
      <c r="E93" s="40"/>
      <c r="F93" s="48">
        <f t="shared" si="6"/>
        <v>0</v>
      </c>
      <c r="G93" s="48">
        <f t="shared" si="7"/>
        <v>0</v>
      </c>
      <c r="H93" s="21"/>
      <c r="L93" s="21"/>
      <c r="M93" s="21"/>
    </row>
    <row r="94" spans="1:14" x14ac:dyDescent="0.25">
      <c r="A94" s="23" t="s">
        <v>149</v>
      </c>
      <c r="B94" s="40" t="s">
        <v>130</v>
      </c>
      <c r="C94" s="141">
        <v>0</v>
      </c>
      <c r="D94" s="141">
        <v>0</v>
      </c>
      <c r="E94" s="40"/>
      <c r="F94" s="48">
        <f t="shared" si="6"/>
        <v>0</v>
      </c>
      <c r="G94" s="48">
        <f t="shared" si="7"/>
        <v>0</v>
      </c>
      <c r="H94" s="21"/>
      <c r="L94" s="21"/>
      <c r="M94" s="21"/>
    </row>
    <row r="95" spans="1:14" x14ac:dyDescent="0.25">
      <c r="A95" s="23" t="s">
        <v>150</v>
      </c>
      <c r="B95" s="40" t="s">
        <v>132</v>
      </c>
      <c r="C95" s="141">
        <v>0</v>
      </c>
      <c r="D95" s="141">
        <v>0</v>
      </c>
      <c r="E95" s="40"/>
      <c r="F95" s="48">
        <f t="shared" si="6"/>
        <v>0</v>
      </c>
      <c r="G95" s="48">
        <f t="shared" si="7"/>
        <v>0</v>
      </c>
      <c r="H95" s="21"/>
      <c r="L95" s="21"/>
      <c r="M95" s="21"/>
    </row>
    <row r="96" spans="1:14" x14ac:dyDescent="0.25">
      <c r="A96" s="23" t="s">
        <v>151</v>
      </c>
      <c r="B96" s="40" t="s">
        <v>825</v>
      </c>
      <c r="C96" s="141">
        <v>0</v>
      </c>
      <c r="D96" s="141">
        <v>0</v>
      </c>
      <c r="E96" s="40"/>
      <c r="F96" s="48">
        <f t="shared" si="6"/>
        <v>0</v>
      </c>
      <c r="G96" s="48">
        <f t="shared" si="7"/>
        <v>0</v>
      </c>
      <c r="H96" s="21"/>
      <c r="L96" s="21"/>
      <c r="M96" s="21"/>
    </row>
    <row r="97" spans="1:13" x14ac:dyDescent="0.25">
      <c r="A97" s="23" t="s">
        <v>828</v>
      </c>
      <c r="B97" s="40" t="s">
        <v>68</v>
      </c>
      <c r="C97" s="141">
        <v>0</v>
      </c>
      <c r="D97" s="141">
        <v>0</v>
      </c>
      <c r="E97" s="40"/>
      <c r="F97" s="48">
        <f t="shared" si="6"/>
        <v>0</v>
      </c>
      <c r="G97" s="48">
        <f t="shared" si="7"/>
        <v>0</v>
      </c>
      <c r="H97" s="21"/>
      <c r="L97" s="21"/>
      <c r="M97" s="21"/>
    </row>
    <row r="98" spans="1:13" x14ac:dyDescent="0.25">
      <c r="A98" s="23" t="s">
        <v>829</v>
      </c>
      <c r="B98" s="55" t="s">
        <v>70</v>
      </c>
      <c r="C98" s="23">
        <f>SUM(C81:C97)</f>
        <v>6741</v>
      </c>
      <c r="D98" s="23">
        <f>SUM(D81:D97)</f>
        <v>6741</v>
      </c>
      <c r="E98" s="40"/>
      <c r="F98" s="57">
        <f>SUM(F81:F97)</f>
        <v>1</v>
      </c>
      <c r="G98" s="57">
        <f>SUM(G81:G97)</f>
        <v>1</v>
      </c>
      <c r="H98" s="21"/>
      <c r="L98" s="21"/>
      <c r="M98" s="21"/>
    </row>
    <row r="99" spans="1:13" ht="15" customHeight="1" x14ac:dyDescent="0.25">
      <c r="A99" s="42"/>
      <c r="B99" s="43" t="s">
        <v>152</v>
      </c>
      <c r="C99" s="95" t="s">
        <v>106</v>
      </c>
      <c r="D99" s="95" t="s">
        <v>107</v>
      </c>
      <c r="E99" s="44"/>
      <c r="F99" s="95" t="s">
        <v>108</v>
      </c>
      <c r="G99" s="95" t="s">
        <v>109</v>
      </c>
      <c r="H99" s="21"/>
      <c r="L99" s="21"/>
      <c r="M99" s="21"/>
    </row>
    <row r="100" spans="1:13" x14ac:dyDescent="0.25">
      <c r="A100" s="23" t="s">
        <v>154</v>
      </c>
      <c r="B100" s="21" t="s">
        <v>155</v>
      </c>
      <c r="C100" s="21">
        <v>300</v>
      </c>
      <c r="D100" s="23">
        <v>300</v>
      </c>
      <c r="E100" s="58"/>
      <c r="F100" s="58">
        <f>IF($C$103=0,"",IF(C100="[for completion]","",C100/$C$103))</f>
        <v>4.4503782821539828E-2</v>
      </c>
      <c r="G100" s="58">
        <f>IF($D$103=0,"",IF(D100="[for completion]","",D100/$D$103))</f>
        <v>4.4503782821539828E-2</v>
      </c>
      <c r="H100" s="21"/>
      <c r="L100" s="21"/>
      <c r="M100" s="21"/>
    </row>
    <row r="101" spans="1:13" x14ac:dyDescent="0.25">
      <c r="A101" s="23" t="s">
        <v>156</v>
      </c>
      <c r="B101" s="21" t="s">
        <v>157</v>
      </c>
      <c r="C101" s="141">
        <v>6441</v>
      </c>
      <c r="D101" s="23">
        <v>6441</v>
      </c>
      <c r="E101" s="50"/>
      <c r="F101" s="50">
        <f>IF($C$103=0,"",IF(C101="[for completion]","",C101/$C$103))</f>
        <v>0.95549621717846012</v>
      </c>
      <c r="G101" s="50">
        <f>IF($D$103=0,"",IF(D101="[for completion]","",D101/$D$103))</f>
        <v>0.95549621717846012</v>
      </c>
      <c r="H101" s="21"/>
      <c r="L101" s="21"/>
      <c r="M101" s="21"/>
    </row>
    <row r="102" spans="1:13" x14ac:dyDescent="0.25">
      <c r="A102" s="23" t="s">
        <v>158</v>
      </c>
      <c r="B102" s="21" t="s">
        <v>68</v>
      </c>
      <c r="C102" s="21">
        <v>0</v>
      </c>
      <c r="D102" s="23">
        <v>0</v>
      </c>
      <c r="E102" s="58"/>
      <c r="F102" s="58">
        <f>IF($C$103=0,"",IF(C102="[for completion]","",C102/$C$103))</f>
        <v>0</v>
      </c>
      <c r="G102" s="58">
        <f>IF($D$103=0,"",IF(D102="[for completion]","",D102/$D$103))</f>
        <v>0</v>
      </c>
      <c r="H102" s="21"/>
      <c r="L102" s="21"/>
      <c r="M102" s="21"/>
    </row>
    <row r="103" spans="1:13" x14ac:dyDescent="0.25">
      <c r="A103" s="23" t="s">
        <v>159</v>
      </c>
      <c r="B103" s="59" t="s">
        <v>70</v>
      </c>
      <c r="C103" s="21">
        <f>SUM(C100:C102)</f>
        <v>6741</v>
      </c>
      <c r="D103" s="21">
        <f>SUM(D100:D102)</f>
        <v>6741</v>
      </c>
      <c r="E103" s="50"/>
      <c r="F103" s="50">
        <f>SUM(F100:F102)</f>
        <v>1</v>
      </c>
      <c r="G103" s="50">
        <f>SUM(G100:G102)</f>
        <v>1</v>
      </c>
      <c r="H103" s="21"/>
      <c r="L103" s="21"/>
      <c r="M103" s="21"/>
    </row>
    <row r="104" spans="1:13" ht="15" customHeight="1" x14ac:dyDescent="0.25">
      <c r="A104" s="42"/>
      <c r="B104" s="43" t="s">
        <v>160</v>
      </c>
      <c r="C104" s="42" t="s">
        <v>49</v>
      </c>
      <c r="D104" s="42"/>
      <c r="E104" s="44"/>
      <c r="F104" s="45" t="s">
        <v>161</v>
      </c>
      <c r="G104" s="45"/>
      <c r="H104" s="21"/>
      <c r="L104" s="21"/>
      <c r="M104" s="21"/>
    </row>
    <row r="105" spans="1:13" ht="15" customHeight="1" x14ac:dyDescent="0.25">
      <c r="A105" s="23" t="s">
        <v>162</v>
      </c>
      <c r="B105" s="40" t="s">
        <v>163</v>
      </c>
      <c r="C105" s="23">
        <v>400</v>
      </c>
      <c r="D105" s="37"/>
      <c r="E105" s="29"/>
      <c r="F105" s="124">
        <f>IF($C$110=0,"",IF(C105="[for completion]","",C105/$C$110))</f>
        <v>0.88888888888888884</v>
      </c>
      <c r="G105" s="48"/>
      <c r="H105" s="21"/>
      <c r="L105" s="21"/>
      <c r="M105" s="21"/>
    </row>
    <row r="106" spans="1:13" ht="30.75" customHeight="1" x14ac:dyDescent="0.25">
      <c r="A106" s="23" t="s">
        <v>9</v>
      </c>
      <c r="B106" s="40" t="s">
        <v>731</v>
      </c>
      <c r="C106" s="23">
        <v>50</v>
      </c>
      <c r="E106" s="50"/>
      <c r="F106" s="48">
        <f>IF($C$110=0,"",IF(C106="[for completion]","",C106/$C$110))</f>
        <v>0.1111111111111111</v>
      </c>
      <c r="G106" s="48"/>
      <c r="H106" s="21"/>
      <c r="L106" s="21"/>
      <c r="M106" s="21"/>
    </row>
    <row r="107" spans="1:13" x14ac:dyDescent="0.25">
      <c r="A107" s="23" t="s">
        <v>164</v>
      </c>
      <c r="B107" s="40" t="s">
        <v>165</v>
      </c>
      <c r="C107" s="23">
        <v>0</v>
      </c>
      <c r="E107" s="50"/>
      <c r="F107" s="48">
        <f>IF($C$110=0,"",IF(C107="[for completion]","",C107/$C$110))</f>
        <v>0</v>
      </c>
      <c r="G107" s="48"/>
      <c r="H107" s="21"/>
      <c r="L107" s="21"/>
      <c r="M107" s="21"/>
    </row>
    <row r="108" spans="1:13" x14ac:dyDescent="0.25">
      <c r="A108" s="23" t="s">
        <v>166</v>
      </c>
      <c r="B108" s="40" t="s">
        <v>167</v>
      </c>
      <c r="C108" s="23">
        <v>0</v>
      </c>
      <c r="E108" s="50"/>
      <c r="F108" s="48">
        <f t="shared" ref="F108:F109" si="8">IF($C$110=0,"",IF(C108="[for completion]","",C108/$C$110))</f>
        <v>0</v>
      </c>
      <c r="G108" s="48"/>
      <c r="H108" s="21"/>
      <c r="L108" s="21"/>
      <c r="M108" s="21"/>
    </row>
    <row r="109" spans="1:13" x14ac:dyDescent="0.25">
      <c r="A109" s="23" t="s">
        <v>168</v>
      </c>
      <c r="B109" s="40" t="s">
        <v>68</v>
      </c>
      <c r="C109" s="23">
        <v>0</v>
      </c>
      <c r="E109" s="50"/>
      <c r="F109" s="48">
        <f t="shared" si="8"/>
        <v>0</v>
      </c>
      <c r="G109" s="48"/>
      <c r="H109" s="21"/>
      <c r="L109" s="21"/>
      <c r="M109" s="21"/>
    </row>
    <row r="110" spans="1:13" x14ac:dyDescent="0.25">
      <c r="A110" s="23" t="s">
        <v>10</v>
      </c>
      <c r="B110" s="55" t="s">
        <v>70</v>
      </c>
      <c r="C110" s="126">
        <f>SUM(C105:C109)</f>
        <v>450</v>
      </c>
      <c r="E110" s="50"/>
      <c r="F110" s="127">
        <f>SUM(F105:F109)</f>
        <v>1</v>
      </c>
      <c r="G110" s="48"/>
      <c r="H110" s="21"/>
      <c r="L110" s="21"/>
      <c r="M110" s="21"/>
    </row>
    <row r="111" spans="1:13" ht="15" customHeight="1" x14ac:dyDescent="0.25">
      <c r="A111" s="42"/>
      <c r="B111" s="43" t="s">
        <v>169</v>
      </c>
      <c r="C111" s="42" t="s">
        <v>49</v>
      </c>
      <c r="D111" s="42"/>
      <c r="E111" s="44"/>
      <c r="F111" s="45" t="s">
        <v>161</v>
      </c>
      <c r="G111" s="45"/>
      <c r="H111" s="21"/>
      <c r="L111" s="21"/>
      <c r="M111" s="21"/>
    </row>
    <row r="112" spans="1:13" x14ac:dyDescent="0.25">
      <c r="A112" s="23" t="s">
        <v>170</v>
      </c>
      <c r="B112" s="40" t="s">
        <v>171</v>
      </c>
      <c r="C112" s="128">
        <f>C110</f>
        <v>450</v>
      </c>
      <c r="E112" s="47"/>
      <c r="F112" s="124">
        <f t="shared" ref="F112:F126" si="9">IF($C$127=0,"",IF(C112="[for completion]","",C112/$C$127))</f>
        <v>1</v>
      </c>
      <c r="G112" s="48"/>
      <c r="H112" s="21"/>
      <c r="L112" s="21"/>
      <c r="M112" s="21"/>
    </row>
    <row r="113" spans="1:13" x14ac:dyDescent="0.25">
      <c r="A113" s="23" t="s">
        <v>172</v>
      </c>
      <c r="B113" s="40" t="s">
        <v>173</v>
      </c>
      <c r="C113" s="23">
        <v>0</v>
      </c>
      <c r="E113" s="50"/>
      <c r="F113" s="48">
        <f t="shared" si="9"/>
        <v>0</v>
      </c>
      <c r="G113" s="50"/>
      <c r="H113" s="21"/>
      <c r="L113" s="21"/>
      <c r="M113" s="21"/>
    </row>
    <row r="114" spans="1:13" x14ac:dyDescent="0.25">
      <c r="A114" s="23" t="s">
        <v>174</v>
      </c>
      <c r="B114" s="40" t="s">
        <v>175</v>
      </c>
      <c r="C114" s="23">
        <v>0</v>
      </c>
      <c r="E114" s="50"/>
      <c r="F114" s="48">
        <f t="shared" si="9"/>
        <v>0</v>
      </c>
      <c r="G114" s="50"/>
      <c r="H114" s="21"/>
      <c r="L114" s="21"/>
      <c r="M114" s="21"/>
    </row>
    <row r="115" spans="1:13" x14ac:dyDescent="0.25">
      <c r="A115" s="23" t="s">
        <v>176</v>
      </c>
      <c r="B115" s="40" t="s">
        <v>177</v>
      </c>
      <c r="C115" s="23">
        <v>0</v>
      </c>
      <c r="E115" s="50"/>
      <c r="F115" s="48">
        <f t="shared" si="9"/>
        <v>0</v>
      </c>
      <c r="G115" s="50"/>
      <c r="H115" s="21"/>
      <c r="L115" s="21"/>
      <c r="M115" s="21"/>
    </row>
    <row r="116" spans="1:13" x14ac:dyDescent="0.25">
      <c r="A116" s="23" t="s">
        <v>178</v>
      </c>
      <c r="B116" s="40" t="s">
        <v>179</v>
      </c>
      <c r="C116" s="23">
        <v>0</v>
      </c>
      <c r="E116" s="50"/>
      <c r="F116" s="48">
        <f t="shared" si="9"/>
        <v>0</v>
      </c>
      <c r="G116" s="50"/>
      <c r="H116" s="21"/>
      <c r="L116" s="21"/>
      <c r="M116" s="21"/>
    </row>
    <row r="117" spans="1:13" x14ac:dyDescent="0.25">
      <c r="A117" s="23" t="s">
        <v>180</v>
      </c>
      <c r="B117" s="40" t="s">
        <v>181</v>
      </c>
      <c r="C117" s="23">
        <v>0</v>
      </c>
      <c r="E117" s="50"/>
      <c r="F117" s="48">
        <f t="shared" si="9"/>
        <v>0</v>
      </c>
      <c r="G117" s="50"/>
      <c r="H117" s="21"/>
      <c r="L117" s="21"/>
      <c r="M117" s="21"/>
    </row>
    <row r="118" spans="1:13" x14ac:dyDescent="0.25">
      <c r="A118" s="23" t="s">
        <v>182</v>
      </c>
      <c r="B118" s="40" t="s">
        <v>183</v>
      </c>
      <c r="C118" s="23">
        <v>0</v>
      </c>
      <c r="E118" s="50"/>
      <c r="F118" s="48">
        <f t="shared" si="9"/>
        <v>0</v>
      </c>
      <c r="G118" s="50"/>
      <c r="H118" s="21"/>
      <c r="L118" s="21"/>
      <c r="M118" s="21"/>
    </row>
    <row r="119" spans="1:13" x14ac:dyDescent="0.25">
      <c r="A119" s="23" t="s">
        <v>184</v>
      </c>
      <c r="B119" s="40" t="s">
        <v>12</v>
      </c>
      <c r="C119" s="23">
        <v>0</v>
      </c>
      <c r="E119" s="50"/>
      <c r="F119" s="48">
        <f t="shared" si="9"/>
        <v>0</v>
      </c>
      <c r="G119" s="50"/>
      <c r="H119" s="21"/>
      <c r="L119" s="21"/>
      <c r="M119" s="21"/>
    </row>
    <row r="120" spans="1:13" x14ac:dyDescent="0.25">
      <c r="A120" s="23" t="s">
        <v>185</v>
      </c>
      <c r="B120" s="40" t="s">
        <v>186</v>
      </c>
      <c r="C120" s="23">
        <v>0</v>
      </c>
      <c r="E120" s="50"/>
      <c r="F120" s="48">
        <f t="shared" si="9"/>
        <v>0</v>
      </c>
      <c r="G120" s="50"/>
      <c r="H120" s="21"/>
      <c r="L120" s="21"/>
      <c r="M120" s="21"/>
    </row>
    <row r="121" spans="1:13" x14ac:dyDescent="0.25">
      <c r="A121" s="23" t="s">
        <v>187</v>
      </c>
      <c r="B121" s="40" t="s">
        <v>188</v>
      </c>
      <c r="C121" s="23">
        <v>0</v>
      </c>
      <c r="E121" s="50"/>
      <c r="F121" s="48">
        <f t="shared" si="9"/>
        <v>0</v>
      </c>
      <c r="G121" s="50"/>
      <c r="H121" s="21"/>
      <c r="L121" s="21"/>
      <c r="M121" s="21"/>
    </row>
    <row r="122" spans="1:13" x14ac:dyDescent="0.25">
      <c r="A122" s="23" t="s">
        <v>189</v>
      </c>
      <c r="B122" s="40" t="s">
        <v>190</v>
      </c>
      <c r="C122" s="23">
        <v>0</v>
      </c>
      <c r="E122" s="50"/>
      <c r="F122" s="48">
        <f t="shared" si="9"/>
        <v>0</v>
      </c>
      <c r="G122" s="50"/>
      <c r="H122" s="21"/>
      <c r="L122" s="21"/>
      <c r="M122" s="21"/>
    </row>
    <row r="123" spans="1:13" x14ac:dyDescent="0.25">
      <c r="A123" s="23" t="s">
        <v>191</v>
      </c>
      <c r="B123" s="40" t="s">
        <v>192</v>
      </c>
      <c r="C123" s="23">
        <v>0</v>
      </c>
      <c r="E123" s="50"/>
      <c r="F123" s="48">
        <f t="shared" si="9"/>
        <v>0</v>
      </c>
      <c r="G123" s="50"/>
      <c r="H123" s="21"/>
      <c r="L123" s="21"/>
      <c r="M123" s="21"/>
    </row>
    <row r="124" spans="1:13" x14ac:dyDescent="0.25">
      <c r="A124" s="23" t="s">
        <v>193</v>
      </c>
      <c r="B124" s="40" t="s">
        <v>194</v>
      </c>
      <c r="C124" s="23">
        <v>0</v>
      </c>
      <c r="E124" s="50"/>
      <c r="F124" s="48">
        <f t="shared" si="9"/>
        <v>0</v>
      </c>
      <c r="G124" s="50"/>
      <c r="H124" s="21"/>
      <c r="L124" s="21"/>
      <c r="M124" s="21"/>
    </row>
    <row r="125" spans="1:13" x14ac:dyDescent="0.25">
      <c r="A125" s="23" t="s">
        <v>195</v>
      </c>
      <c r="B125" s="40" t="s">
        <v>68</v>
      </c>
      <c r="C125" s="23">
        <v>0</v>
      </c>
      <c r="E125" s="50"/>
      <c r="F125" s="48">
        <f t="shared" si="9"/>
        <v>0</v>
      </c>
      <c r="G125" s="50"/>
      <c r="H125" s="21"/>
      <c r="L125" s="21"/>
      <c r="M125" s="21"/>
    </row>
    <row r="126" spans="1:13" x14ac:dyDescent="0.25">
      <c r="A126" s="23" t="s">
        <v>196</v>
      </c>
      <c r="B126" s="49" t="s">
        <v>197</v>
      </c>
      <c r="C126" s="23">
        <v>0</v>
      </c>
      <c r="E126" s="50"/>
      <c r="F126" s="48">
        <f t="shared" si="9"/>
        <v>0</v>
      </c>
      <c r="G126" s="50"/>
      <c r="H126" s="21"/>
      <c r="L126" s="21"/>
      <c r="M126" s="21"/>
    </row>
    <row r="127" spans="1:13" x14ac:dyDescent="0.25">
      <c r="A127" s="23" t="s">
        <v>198</v>
      </c>
      <c r="B127" s="55" t="s">
        <v>70</v>
      </c>
      <c r="C127" s="126">
        <f>SUM(C112:C125)</f>
        <v>450</v>
      </c>
      <c r="D127" s="40"/>
      <c r="E127" s="50"/>
      <c r="F127" s="127">
        <f>SUM(F112:F125)</f>
        <v>1</v>
      </c>
      <c r="G127" s="50"/>
      <c r="H127" s="21"/>
      <c r="L127" s="21"/>
      <c r="M127" s="21"/>
    </row>
    <row r="128" spans="1:13" ht="15" customHeight="1" x14ac:dyDescent="0.25">
      <c r="A128" s="42"/>
      <c r="B128" s="43" t="s">
        <v>199</v>
      </c>
      <c r="C128" s="42" t="s">
        <v>49</v>
      </c>
      <c r="D128" s="42"/>
      <c r="E128" s="44"/>
      <c r="F128" s="45" t="s">
        <v>58</v>
      </c>
      <c r="G128" s="45" t="s">
        <v>153</v>
      </c>
      <c r="H128" s="21"/>
      <c r="L128" s="21"/>
      <c r="M128" s="21"/>
    </row>
    <row r="129" spans="1:14" x14ac:dyDescent="0.25">
      <c r="A129" s="23" t="s">
        <v>200</v>
      </c>
      <c r="B129" s="19" t="s">
        <v>201</v>
      </c>
      <c r="C129" s="128">
        <f>C127</f>
        <v>450</v>
      </c>
      <c r="D129" s="114"/>
      <c r="E129" s="118"/>
      <c r="F129" s="124">
        <f>IF($C$24=0,"",IF(C129="[for completion]","",C129/$C$24))</f>
        <v>5.5956229793583688E-2</v>
      </c>
      <c r="G129" s="124">
        <f>IF($C$25=0,"",IF(C129="[for completion]","",C129/$C$25))</f>
        <v>6.6755674232309742E-2</v>
      </c>
      <c r="H129" s="21"/>
      <c r="L129" s="21"/>
      <c r="M129" s="21"/>
    </row>
    <row r="130" spans="1:14" x14ac:dyDescent="0.25">
      <c r="A130" s="23" t="s">
        <v>202</v>
      </c>
      <c r="B130" s="19" t="s">
        <v>203</v>
      </c>
      <c r="C130" s="23">
        <v>0</v>
      </c>
      <c r="E130" s="58"/>
      <c r="F130" s="48">
        <f>IF($C$24=0,"",IF(C130="[for completion]","",C130/$C$24))</f>
        <v>0</v>
      </c>
      <c r="G130" s="48">
        <f>IF($C$25=0,"",IF(C130="[for completion]","",C130/$C$25))</f>
        <v>0</v>
      </c>
      <c r="H130" s="21"/>
      <c r="L130" s="21"/>
      <c r="M130" s="21"/>
    </row>
    <row r="131" spans="1:14" x14ac:dyDescent="0.25">
      <c r="A131" s="23" t="s">
        <v>204</v>
      </c>
      <c r="B131" s="19" t="s">
        <v>68</v>
      </c>
      <c r="C131" s="23">
        <v>0</v>
      </c>
      <c r="E131" s="58"/>
      <c r="F131" s="48">
        <f>IF($C$24=0,"",IF(C131="[for completion]","",C131/$C$24))</f>
        <v>0</v>
      </c>
      <c r="G131" s="48">
        <f>IF($C$25=0,"",IF(C131="[for completion]","",C131/$C$25))</f>
        <v>0</v>
      </c>
      <c r="H131" s="21"/>
      <c r="L131" s="21"/>
      <c r="M131" s="21"/>
    </row>
    <row r="132" spans="1:14" x14ac:dyDescent="0.25">
      <c r="A132" s="23" t="s">
        <v>205</v>
      </c>
      <c r="B132" s="55" t="s">
        <v>70</v>
      </c>
      <c r="C132" s="128">
        <f>SUM(C129:C131)</f>
        <v>450</v>
      </c>
      <c r="D132" s="114"/>
      <c r="E132" s="118"/>
      <c r="F132" s="129">
        <f>SUM(F129:F131)</f>
        <v>5.5956229793583688E-2</v>
      </c>
      <c r="G132" s="129">
        <f>SUM(G129:G131)</f>
        <v>6.6755674232309742E-2</v>
      </c>
      <c r="H132" s="21"/>
      <c r="L132" s="21"/>
      <c r="M132" s="21"/>
    </row>
    <row r="133" spans="1:14" ht="15" customHeight="1" x14ac:dyDescent="0.25">
      <c r="A133" s="42"/>
      <c r="B133" s="43" t="s">
        <v>206</v>
      </c>
      <c r="C133" s="42"/>
      <c r="D133" s="42"/>
      <c r="E133" s="44"/>
      <c r="F133" s="45"/>
      <c r="G133" s="45"/>
      <c r="H133" s="21"/>
      <c r="L133" s="21"/>
      <c r="M133" s="21"/>
    </row>
    <row r="134" spans="1:14" ht="30" x14ac:dyDescent="0.25">
      <c r="A134" s="23" t="s">
        <v>207</v>
      </c>
      <c r="B134" s="40" t="s">
        <v>208</v>
      </c>
      <c r="C134" s="23" t="s">
        <v>47</v>
      </c>
      <c r="H134" s="21"/>
      <c r="L134" s="21"/>
      <c r="M134" s="21"/>
    </row>
    <row r="135" spans="1:14" ht="15" customHeight="1" x14ac:dyDescent="0.25">
      <c r="A135" s="42"/>
      <c r="B135" s="43" t="s">
        <v>209</v>
      </c>
      <c r="C135" s="42"/>
      <c r="D135" s="42"/>
      <c r="E135" s="44"/>
      <c r="F135" s="45"/>
      <c r="G135" s="45"/>
      <c r="H135" s="21"/>
      <c r="L135" s="21"/>
      <c r="M135" s="21"/>
    </row>
    <row r="136" spans="1:14" x14ac:dyDescent="0.25">
      <c r="A136" s="23" t="s">
        <v>11</v>
      </c>
      <c r="B136" s="23" t="s">
        <v>734</v>
      </c>
      <c r="C136" s="23" t="s">
        <v>557</v>
      </c>
      <c r="E136" s="40"/>
      <c r="H136" s="21"/>
      <c r="L136" s="21"/>
      <c r="M136" s="21"/>
    </row>
    <row r="137" spans="1:14" x14ac:dyDescent="0.25">
      <c r="A137" s="23" t="s">
        <v>210</v>
      </c>
      <c r="B137" s="60" t="s">
        <v>211</v>
      </c>
      <c r="C137" s="23" t="s">
        <v>557</v>
      </c>
      <c r="E137" s="40"/>
      <c r="H137" s="21"/>
      <c r="L137" s="21"/>
      <c r="M137" s="21"/>
    </row>
    <row r="138" spans="1:14" x14ac:dyDescent="0.25">
      <c r="A138" s="23" t="s">
        <v>212</v>
      </c>
      <c r="B138" s="60" t="s">
        <v>213</v>
      </c>
      <c r="C138" s="23" t="s">
        <v>557</v>
      </c>
      <c r="E138" s="40"/>
      <c r="H138" s="21"/>
      <c r="L138" s="21"/>
      <c r="M138" s="21"/>
    </row>
    <row r="139" spans="1:14" ht="37.5" x14ac:dyDescent="0.25">
      <c r="A139" s="34"/>
      <c r="B139" s="34" t="s">
        <v>214</v>
      </c>
      <c r="C139" s="34" t="s">
        <v>1</v>
      </c>
      <c r="D139" s="34" t="s">
        <v>1</v>
      </c>
      <c r="E139" s="34"/>
      <c r="F139" s="35"/>
      <c r="G139" s="36"/>
      <c r="H139" s="21"/>
      <c r="I139" s="27"/>
      <c r="J139" s="27"/>
      <c r="K139" s="27"/>
      <c r="L139" s="27"/>
      <c r="M139" s="29"/>
    </row>
    <row r="140" spans="1:14" ht="18.75" x14ac:dyDescent="0.25">
      <c r="A140" s="62" t="s">
        <v>215</v>
      </c>
      <c r="B140" s="63"/>
      <c r="C140" s="63"/>
      <c r="D140" s="63"/>
      <c r="E140" s="63"/>
      <c r="F140" s="64"/>
      <c r="G140" s="63"/>
      <c r="H140" s="21"/>
      <c r="I140" s="27"/>
      <c r="J140" s="27"/>
      <c r="K140" s="27"/>
      <c r="L140" s="27"/>
      <c r="M140" s="29"/>
    </row>
    <row r="141" spans="1:14" ht="18.75" x14ac:dyDescent="0.25">
      <c r="A141" s="62" t="s">
        <v>216</v>
      </c>
      <c r="B141" s="63"/>
      <c r="C141" s="63"/>
      <c r="D141" s="63"/>
      <c r="E141" s="63"/>
      <c r="F141" s="64"/>
      <c r="G141" s="63"/>
      <c r="H141" s="21"/>
      <c r="I141" s="27"/>
      <c r="J141" s="27"/>
      <c r="K141" s="27"/>
      <c r="L141" s="27"/>
      <c r="M141" s="29"/>
    </row>
    <row r="142" spans="1:14" x14ac:dyDescent="0.25">
      <c r="A142" s="23" t="s">
        <v>217</v>
      </c>
      <c r="B142" s="38" t="s">
        <v>218</v>
      </c>
      <c r="C142" s="65">
        <f>ROW(B24)</f>
        <v>24</v>
      </c>
      <c r="D142" s="57"/>
      <c r="E142" s="57"/>
      <c r="F142" s="57"/>
      <c r="G142" s="57"/>
      <c r="H142" s="21"/>
      <c r="I142" s="38"/>
      <c r="J142" s="65"/>
      <c r="L142" s="57"/>
      <c r="M142" s="57"/>
      <c r="N142" s="57"/>
    </row>
    <row r="143" spans="1:14" x14ac:dyDescent="0.25">
      <c r="A143" s="23" t="s">
        <v>219</v>
      </c>
      <c r="B143" s="38" t="s">
        <v>220</v>
      </c>
      <c r="C143" s="65">
        <f>ROW(B25)</f>
        <v>25</v>
      </c>
      <c r="E143" s="57"/>
      <c r="F143" s="57"/>
      <c r="H143" s="21"/>
      <c r="I143" s="38"/>
      <c r="J143" s="65"/>
      <c r="L143" s="57"/>
      <c r="M143" s="57"/>
    </row>
    <row r="144" spans="1:14" x14ac:dyDescent="0.25">
      <c r="A144" s="23" t="s">
        <v>221</v>
      </c>
      <c r="B144" s="38" t="s">
        <v>222</v>
      </c>
      <c r="C144" s="65" t="str">
        <f>ROW('B1. HTT Mortgage Assets'!B22)&amp; " for Mortgage Assets"</f>
        <v>22 for Mortgage Assets</v>
      </c>
      <c r="D144" s="65"/>
      <c r="E144" s="66"/>
      <c r="F144" s="57"/>
      <c r="G144" s="66"/>
      <c r="H144" s="21"/>
      <c r="I144" s="38"/>
      <c r="J144" s="65"/>
      <c r="K144" s="65"/>
      <c r="L144" s="66"/>
      <c r="M144" s="57"/>
      <c r="N144" s="66"/>
    </row>
    <row r="145" spans="1:14" x14ac:dyDescent="0.25">
      <c r="A145" s="23" t="s">
        <v>223</v>
      </c>
      <c r="B145" s="38" t="s">
        <v>224</v>
      </c>
      <c r="C145" s="65">
        <f>ROW(B28)</f>
        <v>28</v>
      </c>
      <c r="H145" s="21"/>
      <c r="I145" s="38"/>
      <c r="J145" s="65"/>
    </row>
    <row r="146" spans="1:14" x14ac:dyDescent="0.25">
      <c r="A146" s="23" t="s">
        <v>225</v>
      </c>
      <c r="B146" s="38" t="s">
        <v>226</v>
      </c>
      <c r="C146" s="67" t="str">
        <f>ROW('B1. HTT Mortgage Assets'!B103)&amp;" for Residential Mortgage Assets"</f>
        <v>103 for Residential Mortgage Assets</v>
      </c>
      <c r="D146" s="65" t="str">
        <f>ROW('B1. HTT Mortgage Assets'!B160 )&amp; " for Commercial Mortgage Assets"</f>
        <v>160 for Commercial Mortgage Assets</v>
      </c>
      <c r="E146" s="66"/>
      <c r="F146" s="65" t="e">
        <f>ROW(#REF!)&amp; " for Public Sector Assets"</f>
        <v>#REF!</v>
      </c>
      <c r="G146" s="66"/>
      <c r="H146" s="21"/>
      <c r="I146" s="38"/>
      <c r="J146" s="61"/>
      <c r="K146" s="65"/>
      <c r="L146" s="66"/>
      <c r="N146" s="66"/>
    </row>
    <row r="147" spans="1:14" x14ac:dyDescent="0.25">
      <c r="A147" s="23" t="s">
        <v>227</v>
      </c>
      <c r="B147" s="38" t="s">
        <v>228</v>
      </c>
      <c r="C147" s="65" t="str">
        <f>ROW('B1. HTT Mortgage Assets'!B87)&amp;" for Mortgage Assets"</f>
        <v>87 for Mortgage Assets</v>
      </c>
      <c r="D147" s="65"/>
      <c r="H147" s="21"/>
      <c r="I147" s="38"/>
      <c r="M147" s="66"/>
    </row>
    <row r="148" spans="1:14" x14ac:dyDescent="0.25">
      <c r="A148" s="23" t="s">
        <v>229</v>
      </c>
      <c r="B148" s="38" t="s">
        <v>230</v>
      </c>
      <c r="C148" s="65">
        <f>ROW(B61)</f>
        <v>61</v>
      </c>
      <c r="F148" s="66"/>
      <c r="H148" s="21"/>
      <c r="I148" s="38"/>
      <c r="J148" s="65"/>
      <c r="M148" s="66"/>
    </row>
    <row r="149" spans="1:14" x14ac:dyDescent="0.25">
      <c r="A149" s="23" t="s">
        <v>231</v>
      </c>
      <c r="B149" s="38" t="s">
        <v>232</v>
      </c>
      <c r="C149" s="65">
        <f>ROW(B99)</f>
        <v>99</v>
      </c>
      <c r="E149" s="66"/>
      <c r="F149" s="66"/>
      <c r="H149" s="21"/>
      <c r="I149" s="38"/>
      <c r="J149" s="65"/>
      <c r="L149" s="66"/>
      <c r="M149" s="66"/>
    </row>
    <row r="150" spans="1:14" x14ac:dyDescent="0.25">
      <c r="A150" s="23" t="s">
        <v>233</v>
      </c>
      <c r="B150" s="38" t="s">
        <v>234</v>
      </c>
      <c r="C150" s="65">
        <f>ROW(B80)</f>
        <v>80</v>
      </c>
      <c r="E150" s="66"/>
      <c r="F150" s="66"/>
      <c r="H150" s="21"/>
      <c r="I150" s="38"/>
      <c r="J150" s="65"/>
      <c r="L150" s="66"/>
      <c r="M150" s="66"/>
    </row>
    <row r="151" spans="1:14" ht="30" x14ac:dyDescent="0.25">
      <c r="A151" s="23" t="s">
        <v>235</v>
      </c>
      <c r="B151" s="23" t="s">
        <v>236</v>
      </c>
      <c r="C151" s="65" t="str">
        <f>ROW('C. HTT Harmonised Glossary'!B17)&amp;" for Harmonised Glossary"</f>
        <v>17 for Harmonised Glossary</v>
      </c>
      <c r="E151" s="66"/>
      <c r="H151" s="21"/>
      <c r="J151" s="65"/>
      <c r="L151" s="66"/>
    </row>
    <row r="152" spans="1:14" x14ac:dyDescent="0.25">
      <c r="A152" s="23" t="s">
        <v>237</v>
      </c>
      <c r="B152" s="38" t="s">
        <v>238</v>
      </c>
      <c r="C152" s="65">
        <f>ROW(B35)</f>
        <v>35</v>
      </c>
      <c r="E152" s="66"/>
      <c r="H152" s="21"/>
      <c r="I152" s="38"/>
      <c r="J152" s="65"/>
      <c r="L152" s="66"/>
    </row>
    <row r="153" spans="1:14" x14ac:dyDescent="0.25">
      <c r="A153" s="23" t="s">
        <v>239</v>
      </c>
      <c r="B153" s="38" t="s">
        <v>240</v>
      </c>
      <c r="C153" s="65">
        <f>ROW(B48)</f>
        <v>48</v>
      </c>
      <c r="E153" s="66"/>
      <c r="H153" s="21"/>
      <c r="I153" s="38"/>
      <c r="J153" s="65"/>
      <c r="L153" s="66"/>
    </row>
    <row r="154" spans="1:14" x14ac:dyDescent="0.25">
      <c r="A154" s="23" t="s">
        <v>241</v>
      </c>
      <c r="B154" s="38" t="s">
        <v>242</v>
      </c>
      <c r="C154" s="65" t="str">
        <f>ROW('B1. HTT Mortgage Assets'!B101)&amp; " for Mortgage Assets"</f>
        <v>101 for Mortgage Assets</v>
      </c>
      <c r="D154" s="65"/>
      <c r="E154" s="66"/>
      <c r="H154" s="21"/>
      <c r="I154" s="38"/>
      <c r="J154" s="65"/>
      <c r="K154" s="65"/>
      <c r="L154" s="66"/>
    </row>
    <row r="155" spans="1:14" ht="37.5" x14ac:dyDescent="0.25">
      <c r="A155" s="35"/>
      <c r="B155" s="34" t="s">
        <v>31</v>
      </c>
      <c r="C155" s="35"/>
      <c r="D155" s="35"/>
      <c r="E155" s="35"/>
      <c r="F155" s="35"/>
      <c r="G155" s="36"/>
      <c r="H155" s="21"/>
      <c r="I155" s="27"/>
      <c r="J155" s="29"/>
      <c r="K155" s="29"/>
      <c r="L155" s="29"/>
      <c r="M155" s="29"/>
    </row>
    <row r="156" spans="1:14" x14ac:dyDescent="0.25">
      <c r="A156" s="23" t="s">
        <v>5</v>
      </c>
      <c r="B156" s="46" t="s">
        <v>243</v>
      </c>
      <c r="C156" s="65">
        <v>121</v>
      </c>
      <c r="H156" s="21"/>
      <c r="I156" s="46"/>
      <c r="J156" s="65"/>
    </row>
    <row r="157" spans="1:14" ht="18.75" x14ac:dyDescent="0.25">
      <c r="A157" s="35"/>
      <c r="B157" s="34" t="s">
        <v>32</v>
      </c>
      <c r="C157" s="35"/>
      <c r="D157" s="35"/>
      <c r="E157" s="35"/>
      <c r="F157" s="35"/>
      <c r="G157" s="36"/>
      <c r="H157" s="21"/>
      <c r="I157" s="27"/>
      <c r="J157" s="29"/>
      <c r="K157" s="29"/>
      <c r="L157" s="29"/>
      <c r="M157" s="29"/>
    </row>
    <row r="158" spans="1:14" ht="15" customHeight="1" outlineLevel="1" x14ac:dyDescent="0.25">
      <c r="A158" s="42"/>
      <c r="B158" s="43" t="s">
        <v>244</v>
      </c>
      <c r="C158" s="42"/>
      <c r="D158" s="42"/>
      <c r="E158" s="44"/>
      <c r="F158" s="45"/>
      <c r="G158" s="45"/>
      <c r="H158" s="21"/>
      <c r="L158" s="21"/>
      <c r="M158" s="21"/>
    </row>
    <row r="159" spans="1:14" x14ac:dyDescent="0.25">
      <c r="H159" s="21"/>
    </row>
    <row r="160" spans="1:14" x14ac:dyDescent="0.25">
      <c r="H160" s="21"/>
    </row>
    <row r="161" spans="8:8" x14ac:dyDescent="0.25">
      <c r="H161" s="21"/>
    </row>
    <row r="162" spans="8:8" x14ac:dyDescent="0.25">
      <c r="H162" s="21"/>
    </row>
    <row r="163" spans="8:8" x14ac:dyDescent="0.25">
      <c r="H163" s="21"/>
    </row>
    <row r="164" spans="8:8" x14ac:dyDescent="0.25">
      <c r="H164" s="21"/>
    </row>
    <row r="165" spans="8:8" x14ac:dyDescent="0.25">
      <c r="H165" s="21"/>
    </row>
    <row r="166" spans="8:8" x14ac:dyDescent="0.25">
      <c r="H166" s="21"/>
    </row>
    <row r="167" spans="8:8" x14ac:dyDescent="0.25">
      <c r="H167" s="21"/>
    </row>
    <row r="168" spans="8:8" x14ac:dyDescent="0.25">
      <c r="H168" s="21"/>
    </row>
    <row r="169" spans="8:8" x14ac:dyDescent="0.25">
      <c r="H169" s="21"/>
    </row>
    <row r="170" spans="8:8" x14ac:dyDescent="0.25">
      <c r="H170" s="21"/>
    </row>
    <row r="171" spans="8:8" x14ac:dyDescent="0.25">
      <c r="H171" s="21"/>
    </row>
    <row r="172" spans="8:8" x14ac:dyDescent="0.25">
      <c r="H172" s="21"/>
    </row>
    <row r="173" spans="8:8" x14ac:dyDescent="0.25">
      <c r="H173" s="21"/>
    </row>
    <row r="174" spans="8:8" x14ac:dyDescent="0.25">
      <c r="H174" s="21"/>
    </row>
    <row r="175" spans="8:8" x14ac:dyDescent="0.25">
      <c r="H175" s="21"/>
    </row>
    <row r="176" spans="8:8" x14ac:dyDescent="0.25">
      <c r="H176" s="21"/>
    </row>
    <row r="177" spans="8:8" x14ac:dyDescent="0.25">
      <c r="H177" s="21"/>
    </row>
    <row r="178" spans="8:8" x14ac:dyDescent="0.25">
      <c r="H178" s="21"/>
    </row>
    <row r="179" spans="8:8" x14ac:dyDescent="0.25">
      <c r="H179" s="21"/>
    </row>
    <row r="180" spans="8:8" x14ac:dyDescent="0.25">
      <c r="H180" s="21"/>
    </row>
    <row r="181" spans="8:8" x14ac:dyDescent="0.25">
      <c r="H181" s="21"/>
    </row>
    <row r="182" spans="8:8" x14ac:dyDescent="0.25">
      <c r="H182" s="21"/>
    </row>
    <row r="183" spans="8:8" x14ac:dyDescent="0.25">
      <c r="H183" s="21"/>
    </row>
    <row r="184" spans="8:8" x14ac:dyDescent="0.25">
      <c r="H184" s="21"/>
    </row>
    <row r="185" spans="8:8" x14ac:dyDescent="0.25">
      <c r="H185" s="21"/>
    </row>
    <row r="186" spans="8:8" x14ac:dyDescent="0.25">
      <c r="H186" s="21"/>
    </row>
    <row r="187" spans="8:8" x14ac:dyDescent="0.25">
      <c r="H187" s="21"/>
    </row>
    <row r="188" spans="8:8" x14ac:dyDescent="0.25">
      <c r="H188" s="21"/>
    </row>
    <row r="189" spans="8:8" x14ac:dyDescent="0.25">
      <c r="H189" s="21"/>
    </row>
    <row r="190" spans="8:8" x14ac:dyDescent="0.25">
      <c r="H190" s="21"/>
    </row>
    <row r="191" spans="8:8" x14ac:dyDescent="0.25">
      <c r="H191" s="21"/>
    </row>
    <row r="192" spans="8:8" x14ac:dyDescent="0.25">
      <c r="H192" s="21"/>
    </row>
    <row r="193" spans="8:8" x14ac:dyDescent="0.25">
      <c r="H193" s="21"/>
    </row>
    <row r="194" spans="8:8" x14ac:dyDescent="0.25">
      <c r="H194" s="21"/>
    </row>
    <row r="195" spans="8:8" x14ac:dyDescent="0.25">
      <c r="H195" s="21"/>
    </row>
    <row r="196" spans="8:8" x14ac:dyDescent="0.25">
      <c r="H196" s="21"/>
    </row>
    <row r="197" spans="8:8" x14ac:dyDescent="0.25">
      <c r="H197" s="21"/>
    </row>
    <row r="198" spans="8:8" x14ac:dyDescent="0.25">
      <c r="H198" s="21"/>
    </row>
    <row r="199" spans="8:8" x14ac:dyDescent="0.25">
      <c r="H199" s="21"/>
    </row>
    <row r="200" spans="8:8" x14ac:dyDescent="0.25">
      <c r="H200" s="21"/>
    </row>
    <row r="201" spans="8:8" x14ac:dyDescent="0.25">
      <c r="H201" s="21"/>
    </row>
    <row r="202" spans="8:8" x14ac:dyDescent="0.25">
      <c r="H202" s="21"/>
    </row>
    <row r="203" spans="8:8" x14ac:dyDescent="0.25">
      <c r="H203" s="21"/>
    </row>
    <row r="204" spans="8:8" x14ac:dyDescent="0.25">
      <c r="H204" s="21"/>
    </row>
    <row r="205" spans="8:8" x14ac:dyDescent="0.25">
      <c r="H205" s="21"/>
    </row>
    <row r="206" spans="8:8" x14ac:dyDescent="0.25">
      <c r="H206" s="21"/>
    </row>
  </sheetData>
  <protectedRanges>
    <protectedRange sqref="C17" name="Basic facts"/>
    <protectedRange sqref="C17" name="HTT General"/>
    <protectedRange sqref="C27" name="HTT General_2"/>
    <protectedRange sqref="C27" name="Range13"/>
    <protectedRange sqref="C33" name="HTT General_3"/>
    <protectedRange sqref="D53:D59" name="Range6"/>
    <protectedRange sqref="D53:D59" name="HTT General_6"/>
    <protectedRange sqref="C24:C25" name="Regulatory Sumary_1"/>
    <protectedRange sqref="C24:C25" name="HTT General_7"/>
    <protectedRange sqref="C29:C32" name="HTT General_8"/>
    <protectedRange sqref="C36 C40:C46" name="HTT General_9"/>
    <protectedRange sqref="C49 C53:C59" name="Range6_1"/>
    <protectedRange sqref="C53:C59" name="HTT General_10"/>
    <protectedRange sqref="C62:D78" name="Range6_5"/>
    <protectedRange sqref="C81:D97" name="Range7_1"/>
    <protectedRange sqref="C100:D102" name="Range8_1"/>
    <protectedRange sqref="C105:C106" name="Range9_2"/>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143" location="'A. HTT General'!A39" display="'A. HTT General'!A39"/>
    <hyperlink ref="C144" location="'B1. HTT Mortgage Assets'!B43" display="'B1. HTT Mortgage Assets'!B43"/>
    <hyperlink ref="C145" location="'A. HTT General'!A52" display="'A. HTT General'!A52"/>
    <hyperlink ref="C149" location="'A. HTT General'!B163" display="'A. HTT General'!B163"/>
    <hyperlink ref="C150" location="'A. HTT General'!B137" display="'A. HTT General'!B137"/>
    <hyperlink ref="C151" location="'C. HTT Harmonised Glossary'!B17" display="'C. HTT Harmonised Glossary'!B17"/>
    <hyperlink ref="C152" location="'A. HTT General'!B65" display="'A. HTT General'!B65"/>
    <hyperlink ref="C153" location="'A. HTT General'!B88" display="'A. HTT General'!B88"/>
    <hyperlink ref="C154" location="'B1. HTT Mortgage Assets'!B160" display="'B1. HTT Mortgage Assets'!B160"/>
    <hyperlink ref="B19" r:id="rId1" display="UCITS Compliance"/>
    <hyperlink ref="B20" r:id="rId2" display="CRR Compliance"/>
    <hyperlink ref="B21" r:id="rId3"/>
    <hyperlink ref="B10" location="'A. HTT General'!B311" display="5. References to Capital Requirements Regulation (CRR) 129(1)"/>
    <hyperlink ref="F146" location="'A. HTT General'!B18" display="'A. HTT General'!B18"/>
    <hyperlink ref="D146" location="'B1. HTT Mortgage Assets'!B267" display="'B1. HTT Mortgage Assets'!B267"/>
    <hyperlink ref="C146" location="'B1. HTT Mortgage Assets'!B166" display="'B1. HTT Mortgage Assets'!B166"/>
    <hyperlink ref="C147" location="'B1. HTT Mortgage Assets'!B130" display="'B1. HTT Mortgage Assets'!B130"/>
    <hyperlink ref="C142" location="'A. HTT General'!A38" display="'A. HTT General'!A38"/>
    <hyperlink ref="C148" location="'A. HTT General'!B111" display="'A. HTT General'!B111"/>
    <hyperlink ref="C156" r:id="rId4" display="[For completion]"/>
    <hyperlink ref="C16" r:id="rId5" display="[For completion]"/>
    <hyperlink ref="C21" r:id="rId6" display="[For completion]"/>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11"/>
  <sheetViews>
    <sheetView zoomScale="80" zoomScaleNormal="80" workbookViewId="0">
      <selection activeCell="C157" sqref="C157:C159"/>
    </sheetView>
  </sheetViews>
  <sheetFormatPr baseColWidth="10" defaultColWidth="8.85546875" defaultRowHeight="15" outlineLevelRow="1" x14ac:dyDescent="0.25"/>
  <cols>
    <col min="1" max="1" width="13.85546875" style="23" customWidth="1"/>
    <col min="2" max="2" width="60.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1"/>
  </cols>
  <sheetData>
    <row r="1" spans="1:7" ht="31.5" x14ac:dyDescent="0.25">
      <c r="A1" s="20" t="s">
        <v>245</v>
      </c>
      <c r="B1" s="20"/>
      <c r="C1" s="21"/>
      <c r="D1" s="21"/>
      <c r="E1" s="21"/>
      <c r="F1" s="136" t="s">
        <v>814</v>
      </c>
    </row>
    <row r="2" spans="1:7" ht="15.75" thickBot="1" x14ac:dyDescent="0.3">
      <c r="A2" s="21"/>
      <c r="B2" s="21"/>
      <c r="C2" s="21"/>
      <c r="D2" s="21"/>
      <c r="E2" s="21"/>
      <c r="F2" s="21"/>
    </row>
    <row r="3" spans="1:7" ht="19.5" thickBot="1" x14ac:dyDescent="0.3">
      <c r="A3" s="24"/>
      <c r="B3" s="25" t="s">
        <v>24</v>
      </c>
      <c r="C3" s="26" t="s">
        <v>115</v>
      </c>
      <c r="D3" s="24"/>
      <c r="E3" s="24"/>
      <c r="F3" s="21"/>
      <c r="G3" s="24"/>
    </row>
    <row r="4" spans="1:7" ht="15.75" thickBot="1" x14ac:dyDescent="0.3"/>
    <row r="5" spans="1:7" ht="18.75" x14ac:dyDescent="0.25">
      <c r="A5" s="27"/>
      <c r="B5" s="28" t="s">
        <v>246</v>
      </c>
      <c r="C5" s="27"/>
      <c r="E5" s="29"/>
      <c r="F5" s="29"/>
    </row>
    <row r="6" spans="1:7" x14ac:dyDescent="0.25">
      <c r="B6" s="30" t="s">
        <v>247</v>
      </c>
    </row>
    <row r="7" spans="1:7" x14ac:dyDescent="0.25">
      <c r="B7" s="68" t="s">
        <v>248</v>
      </c>
    </row>
    <row r="8" spans="1:7" ht="15.75" thickBot="1" x14ac:dyDescent="0.3">
      <c r="B8" s="69" t="s">
        <v>249</v>
      </c>
    </row>
    <row r="9" spans="1:7" x14ac:dyDescent="0.25">
      <c r="B9" s="33"/>
    </row>
    <row r="10" spans="1:7" ht="37.5" x14ac:dyDescent="0.25">
      <c r="A10" s="34" t="s">
        <v>33</v>
      </c>
      <c r="B10" s="34" t="s">
        <v>247</v>
      </c>
      <c r="C10" s="35"/>
      <c r="D10" s="35"/>
      <c r="E10" s="35"/>
      <c r="F10" s="35"/>
      <c r="G10" s="36"/>
    </row>
    <row r="11" spans="1:7" ht="15" customHeight="1" x14ac:dyDescent="0.25">
      <c r="A11" s="42"/>
      <c r="B11" s="43" t="s">
        <v>250</v>
      </c>
      <c r="C11" s="42" t="s">
        <v>49</v>
      </c>
      <c r="D11" s="42"/>
      <c r="E11" s="42"/>
      <c r="F11" s="45" t="s">
        <v>251</v>
      </c>
      <c r="G11" s="45"/>
    </row>
    <row r="12" spans="1:7" x14ac:dyDescent="0.25">
      <c r="A12" s="23" t="s">
        <v>252</v>
      </c>
      <c r="B12" s="23" t="s">
        <v>253</v>
      </c>
      <c r="C12" s="141">
        <v>7592</v>
      </c>
      <c r="F12" s="124">
        <f>IF($C$15=0,"",IF(C12="[for completion]","",C12/$C$15))</f>
        <v>1</v>
      </c>
    </row>
    <row r="13" spans="1:7" x14ac:dyDescent="0.25">
      <c r="A13" s="23" t="s">
        <v>254</v>
      </c>
      <c r="B13" s="23" t="s">
        <v>255</v>
      </c>
      <c r="C13" s="141">
        <v>0</v>
      </c>
      <c r="F13" s="48">
        <f>IF($C$15=0,"",IF(C13="[for completion]","",C13/$C$15))</f>
        <v>0</v>
      </c>
    </row>
    <row r="14" spans="1:7" x14ac:dyDescent="0.25">
      <c r="A14" s="23" t="s">
        <v>256</v>
      </c>
      <c r="B14" s="23" t="s">
        <v>68</v>
      </c>
      <c r="C14" s="141">
        <v>0</v>
      </c>
      <c r="F14" s="48">
        <f>IF($C$15=0,"",IF(C14="[for completion]","",C14/$C$15))</f>
        <v>0</v>
      </c>
    </row>
    <row r="15" spans="1:7" x14ac:dyDescent="0.25">
      <c r="A15" s="23" t="s">
        <v>257</v>
      </c>
      <c r="B15" s="70" t="s">
        <v>70</v>
      </c>
      <c r="C15" s="141">
        <f>SUM(C12:C14)</f>
        <v>7592</v>
      </c>
      <c r="F15" s="125">
        <f>SUM(F12:F14)</f>
        <v>1</v>
      </c>
    </row>
    <row r="16" spans="1:7" ht="15" customHeight="1" x14ac:dyDescent="0.25">
      <c r="A16" s="42"/>
      <c r="B16" s="43" t="s">
        <v>258</v>
      </c>
      <c r="C16" s="42" t="s">
        <v>259</v>
      </c>
      <c r="D16" s="42" t="s">
        <v>260</v>
      </c>
      <c r="E16" s="44"/>
      <c r="F16" s="42" t="s">
        <v>261</v>
      </c>
      <c r="G16" s="45"/>
    </row>
    <row r="17" spans="1:7" x14ac:dyDescent="0.25">
      <c r="A17" s="23" t="s">
        <v>262</v>
      </c>
      <c r="B17" s="23" t="s">
        <v>263</v>
      </c>
      <c r="C17" s="141">
        <v>6542</v>
      </c>
      <c r="D17" s="23" t="s">
        <v>554</v>
      </c>
      <c r="F17" s="123">
        <f>C17</f>
        <v>6542</v>
      </c>
    </row>
    <row r="18" spans="1:7" outlineLevel="1" x14ac:dyDescent="0.25">
      <c r="A18" s="23" t="s">
        <v>264</v>
      </c>
      <c r="B18" s="38" t="s">
        <v>265</v>
      </c>
      <c r="C18" s="141">
        <v>6163</v>
      </c>
      <c r="F18" s="130">
        <f>C18</f>
        <v>6163</v>
      </c>
    </row>
    <row r="19" spans="1:7" outlineLevel="1" x14ac:dyDescent="0.25">
      <c r="A19" s="23" t="s">
        <v>266</v>
      </c>
      <c r="B19" s="38" t="s">
        <v>267</v>
      </c>
      <c r="C19" s="141">
        <v>0</v>
      </c>
      <c r="F19" s="70">
        <v>0</v>
      </c>
    </row>
    <row r="20" spans="1:7" ht="15" customHeight="1" x14ac:dyDescent="0.25">
      <c r="A20" s="42"/>
      <c r="B20" s="43" t="s">
        <v>268</v>
      </c>
      <c r="C20" s="42" t="s">
        <v>269</v>
      </c>
      <c r="D20" s="42" t="s">
        <v>270</v>
      </c>
      <c r="E20" s="44"/>
      <c r="F20" s="45" t="s">
        <v>251</v>
      </c>
      <c r="G20" s="45"/>
    </row>
    <row r="21" spans="1:7" x14ac:dyDescent="0.25">
      <c r="A21" s="23" t="s">
        <v>271</v>
      </c>
      <c r="B21" s="23" t="s">
        <v>272</v>
      </c>
      <c r="C21" s="142">
        <v>1.2E-2</v>
      </c>
      <c r="D21" s="23" t="s">
        <v>554</v>
      </c>
      <c r="F21" s="116">
        <f>C21</f>
        <v>1.2E-2</v>
      </c>
    </row>
    <row r="22" spans="1:7" ht="15" customHeight="1" x14ac:dyDescent="0.25">
      <c r="A22" s="42"/>
      <c r="B22" s="43" t="s">
        <v>273</v>
      </c>
      <c r="C22" s="42" t="s">
        <v>269</v>
      </c>
      <c r="D22" s="42" t="s">
        <v>270</v>
      </c>
      <c r="E22" s="44"/>
      <c r="F22" s="45" t="s">
        <v>251</v>
      </c>
      <c r="G22" s="45"/>
    </row>
    <row r="23" spans="1:7" x14ac:dyDescent="0.25">
      <c r="A23" s="23" t="s">
        <v>274</v>
      </c>
      <c r="B23" s="71" t="s">
        <v>275</v>
      </c>
      <c r="C23" s="71">
        <f>SUM(C24:C51)</f>
        <v>0</v>
      </c>
      <c r="D23" s="71" t="s">
        <v>554</v>
      </c>
      <c r="F23" s="71">
        <f>SUM(F24:F51)</f>
        <v>0</v>
      </c>
      <c r="G23" s="23"/>
    </row>
    <row r="24" spans="1:7" x14ac:dyDescent="0.25">
      <c r="A24" s="23" t="s">
        <v>276</v>
      </c>
      <c r="B24" s="23" t="s">
        <v>277</v>
      </c>
      <c r="C24" s="23">
        <v>0</v>
      </c>
      <c r="D24" s="23" t="s">
        <v>554</v>
      </c>
      <c r="F24" s="23">
        <v>0</v>
      </c>
      <c r="G24" s="23"/>
    </row>
    <row r="25" spans="1:7" x14ac:dyDescent="0.25">
      <c r="A25" s="23" t="s">
        <v>278</v>
      </c>
      <c r="B25" s="23" t="s">
        <v>279</v>
      </c>
      <c r="C25" s="23">
        <v>0</v>
      </c>
      <c r="D25" s="23" t="s">
        <v>554</v>
      </c>
      <c r="F25" s="23">
        <v>0</v>
      </c>
      <c r="G25" s="23"/>
    </row>
    <row r="26" spans="1:7" x14ac:dyDescent="0.25">
      <c r="A26" s="23" t="s">
        <v>280</v>
      </c>
      <c r="B26" s="23" t="s">
        <v>281</v>
      </c>
      <c r="C26" s="23">
        <v>0</v>
      </c>
      <c r="D26" s="23" t="s">
        <v>554</v>
      </c>
      <c r="F26" s="23">
        <v>0</v>
      </c>
      <c r="G26" s="23"/>
    </row>
    <row r="27" spans="1:7" x14ac:dyDescent="0.25">
      <c r="A27" s="23" t="s">
        <v>282</v>
      </c>
      <c r="B27" s="23" t="s">
        <v>283</v>
      </c>
      <c r="C27" s="23">
        <v>0</v>
      </c>
      <c r="D27" s="23" t="s">
        <v>554</v>
      </c>
      <c r="F27" s="23">
        <v>0</v>
      </c>
      <c r="G27" s="23"/>
    </row>
    <row r="28" spans="1:7" x14ac:dyDescent="0.25">
      <c r="A28" s="23" t="s">
        <v>284</v>
      </c>
      <c r="B28" s="23" t="s">
        <v>285</v>
      </c>
      <c r="C28" s="23">
        <v>0</v>
      </c>
      <c r="D28" s="23" t="s">
        <v>554</v>
      </c>
      <c r="F28" s="23">
        <v>0</v>
      </c>
      <c r="G28" s="23"/>
    </row>
    <row r="29" spans="1:7" x14ac:dyDescent="0.25">
      <c r="A29" s="23" t="s">
        <v>286</v>
      </c>
      <c r="B29" s="23" t="s">
        <v>287</v>
      </c>
      <c r="C29" s="23">
        <v>0</v>
      </c>
      <c r="D29" s="23" t="s">
        <v>554</v>
      </c>
      <c r="F29" s="23">
        <v>0</v>
      </c>
      <c r="G29" s="23"/>
    </row>
    <row r="30" spans="1:7" x14ac:dyDescent="0.25">
      <c r="A30" s="23" t="s">
        <v>288</v>
      </c>
      <c r="B30" s="23" t="s">
        <v>289</v>
      </c>
      <c r="C30" s="23">
        <v>0</v>
      </c>
      <c r="D30" s="23" t="s">
        <v>554</v>
      </c>
      <c r="F30" s="23">
        <v>0</v>
      </c>
      <c r="G30" s="23"/>
    </row>
    <row r="31" spans="1:7" x14ac:dyDescent="0.25">
      <c r="A31" s="23" t="s">
        <v>290</v>
      </c>
      <c r="B31" s="23" t="s">
        <v>291</v>
      </c>
      <c r="C31" s="23">
        <v>0</v>
      </c>
      <c r="D31" s="23" t="s">
        <v>554</v>
      </c>
      <c r="F31" s="23">
        <v>0</v>
      </c>
      <c r="G31" s="23"/>
    </row>
    <row r="32" spans="1:7" x14ac:dyDescent="0.25">
      <c r="A32" s="23" t="s">
        <v>292</v>
      </c>
      <c r="B32" s="23" t="s">
        <v>293</v>
      </c>
      <c r="C32" s="23">
        <v>0</v>
      </c>
      <c r="D32" s="23" t="s">
        <v>554</v>
      </c>
      <c r="F32" s="23">
        <v>0</v>
      </c>
      <c r="G32" s="23"/>
    </row>
    <row r="33" spans="1:7" x14ac:dyDescent="0.25">
      <c r="A33" s="23" t="s">
        <v>294</v>
      </c>
      <c r="B33" s="23" t="s">
        <v>295</v>
      </c>
      <c r="C33" s="23">
        <v>0</v>
      </c>
      <c r="D33" s="23" t="s">
        <v>554</v>
      </c>
      <c r="F33" s="23">
        <v>0</v>
      </c>
      <c r="G33" s="23"/>
    </row>
    <row r="34" spans="1:7" x14ac:dyDescent="0.25">
      <c r="A34" s="23" t="s">
        <v>296</v>
      </c>
      <c r="B34" s="23" t="s">
        <v>297</v>
      </c>
      <c r="C34" s="23">
        <v>0</v>
      </c>
      <c r="D34" s="23" t="s">
        <v>554</v>
      </c>
      <c r="F34" s="23">
        <v>0</v>
      </c>
      <c r="G34" s="23"/>
    </row>
    <row r="35" spans="1:7" x14ac:dyDescent="0.25">
      <c r="A35" s="23" t="s">
        <v>298</v>
      </c>
      <c r="B35" s="23" t="s">
        <v>299</v>
      </c>
      <c r="C35" s="23">
        <v>0</v>
      </c>
      <c r="D35" s="23" t="s">
        <v>554</v>
      </c>
      <c r="F35" s="23">
        <v>0</v>
      </c>
      <c r="G35" s="23"/>
    </row>
    <row r="36" spans="1:7" x14ac:dyDescent="0.25">
      <c r="A36" s="23" t="s">
        <v>300</v>
      </c>
      <c r="B36" s="23" t="s">
        <v>301</v>
      </c>
      <c r="C36" s="23">
        <v>0</v>
      </c>
      <c r="D36" s="23" t="s">
        <v>554</v>
      </c>
      <c r="F36" s="23">
        <v>0</v>
      </c>
      <c r="G36" s="23"/>
    </row>
    <row r="37" spans="1:7" x14ac:dyDescent="0.25">
      <c r="A37" s="23" t="s">
        <v>302</v>
      </c>
      <c r="B37" s="23" t="s">
        <v>303</v>
      </c>
      <c r="C37" s="23">
        <v>0</v>
      </c>
      <c r="D37" s="23" t="s">
        <v>554</v>
      </c>
      <c r="F37" s="23">
        <v>0</v>
      </c>
      <c r="G37" s="23"/>
    </row>
    <row r="38" spans="1:7" x14ac:dyDescent="0.25">
      <c r="A38" s="23" t="s">
        <v>304</v>
      </c>
      <c r="B38" s="23" t="s">
        <v>305</v>
      </c>
      <c r="C38" s="23">
        <v>0</v>
      </c>
      <c r="D38" s="23" t="s">
        <v>554</v>
      </c>
      <c r="F38" s="23">
        <v>0</v>
      </c>
      <c r="G38" s="23"/>
    </row>
    <row r="39" spans="1:7" x14ac:dyDescent="0.25">
      <c r="A39" s="23" t="s">
        <v>306</v>
      </c>
      <c r="B39" s="23" t="s">
        <v>3</v>
      </c>
      <c r="C39" s="23">
        <v>0</v>
      </c>
      <c r="D39" s="23" t="s">
        <v>554</v>
      </c>
      <c r="F39" s="23">
        <v>0</v>
      </c>
      <c r="G39" s="23"/>
    </row>
    <row r="40" spans="1:7" x14ac:dyDescent="0.25">
      <c r="A40" s="23" t="s">
        <v>307</v>
      </c>
      <c r="B40" s="23" t="s">
        <v>308</v>
      </c>
      <c r="C40" s="23">
        <v>0</v>
      </c>
      <c r="D40" s="23" t="s">
        <v>554</v>
      </c>
      <c r="F40" s="23">
        <v>0</v>
      </c>
      <c r="G40" s="23"/>
    </row>
    <row r="41" spans="1:7" x14ac:dyDescent="0.25">
      <c r="A41" s="23" t="s">
        <v>309</v>
      </c>
      <c r="B41" s="23" t="s">
        <v>310</v>
      </c>
      <c r="C41" s="23">
        <v>0</v>
      </c>
      <c r="D41" s="23" t="s">
        <v>554</v>
      </c>
      <c r="F41" s="23">
        <v>0</v>
      </c>
      <c r="G41" s="23"/>
    </row>
    <row r="42" spans="1:7" x14ac:dyDescent="0.25">
      <c r="A42" s="23" t="s">
        <v>311</v>
      </c>
      <c r="B42" s="23" t="s">
        <v>312</v>
      </c>
      <c r="C42" s="23">
        <v>0</v>
      </c>
      <c r="D42" s="23" t="s">
        <v>554</v>
      </c>
      <c r="F42" s="23">
        <v>0</v>
      </c>
      <c r="G42" s="23"/>
    </row>
    <row r="43" spans="1:7" x14ac:dyDescent="0.25">
      <c r="A43" s="23" t="s">
        <v>313</v>
      </c>
      <c r="B43" s="23" t="s">
        <v>314</v>
      </c>
      <c r="C43" s="23">
        <v>0</v>
      </c>
      <c r="D43" s="23" t="s">
        <v>554</v>
      </c>
      <c r="F43" s="23">
        <v>0</v>
      </c>
      <c r="G43" s="23"/>
    </row>
    <row r="44" spans="1:7" x14ac:dyDescent="0.25">
      <c r="A44" s="23" t="s">
        <v>315</v>
      </c>
      <c r="B44" s="23" t="s">
        <v>316</v>
      </c>
      <c r="C44" s="23">
        <v>0</v>
      </c>
      <c r="D44" s="23" t="s">
        <v>554</v>
      </c>
      <c r="F44" s="23">
        <v>0</v>
      </c>
      <c r="G44" s="23"/>
    </row>
    <row r="45" spans="1:7" x14ac:dyDescent="0.25">
      <c r="A45" s="23" t="s">
        <v>317</v>
      </c>
      <c r="B45" s="23" t="s">
        <v>318</v>
      </c>
      <c r="C45" s="23">
        <v>0</v>
      </c>
      <c r="D45" s="23" t="s">
        <v>554</v>
      </c>
      <c r="F45" s="23">
        <v>0</v>
      </c>
      <c r="G45" s="23"/>
    </row>
    <row r="46" spans="1:7" x14ac:dyDescent="0.25">
      <c r="A46" s="23" t="s">
        <v>319</v>
      </c>
      <c r="B46" s="23" t="s">
        <v>320</v>
      </c>
      <c r="C46" s="23">
        <v>0</v>
      </c>
      <c r="D46" s="23" t="s">
        <v>554</v>
      </c>
      <c r="F46" s="23">
        <v>0</v>
      </c>
      <c r="G46" s="23"/>
    </row>
    <row r="47" spans="1:7" x14ac:dyDescent="0.25">
      <c r="A47" s="23" t="s">
        <v>321</v>
      </c>
      <c r="B47" s="23" t="s">
        <v>322</v>
      </c>
      <c r="C47" s="23">
        <v>0</v>
      </c>
      <c r="D47" s="23" t="s">
        <v>554</v>
      </c>
      <c r="F47" s="23">
        <v>0</v>
      </c>
      <c r="G47" s="23"/>
    </row>
    <row r="48" spans="1:7" x14ac:dyDescent="0.25">
      <c r="A48" s="23" t="s">
        <v>323</v>
      </c>
      <c r="B48" s="23" t="s">
        <v>324</v>
      </c>
      <c r="C48" s="23">
        <v>0</v>
      </c>
      <c r="D48" s="23" t="s">
        <v>554</v>
      </c>
      <c r="F48" s="23">
        <v>0</v>
      </c>
      <c r="G48" s="23"/>
    </row>
    <row r="49" spans="1:7" x14ac:dyDescent="0.25">
      <c r="A49" s="23" t="s">
        <v>325</v>
      </c>
      <c r="B49" s="23" t="s">
        <v>326</v>
      </c>
      <c r="C49" s="23">
        <v>0</v>
      </c>
      <c r="D49" s="23" t="s">
        <v>554</v>
      </c>
      <c r="F49" s="23">
        <v>0</v>
      </c>
      <c r="G49" s="23"/>
    </row>
    <row r="50" spans="1:7" x14ac:dyDescent="0.25">
      <c r="A50" s="23" t="s">
        <v>327</v>
      </c>
      <c r="B50" s="23" t="s">
        <v>6</v>
      </c>
      <c r="C50" s="23">
        <v>0</v>
      </c>
      <c r="D50" s="23" t="s">
        <v>554</v>
      </c>
      <c r="F50" s="23">
        <v>0</v>
      </c>
      <c r="G50" s="23"/>
    </row>
    <row r="51" spans="1:7" x14ac:dyDescent="0.25">
      <c r="A51" s="23" t="s">
        <v>328</v>
      </c>
      <c r="B51" s="23" t="s">
        <v>329</v>
      </c>
      <c r="C51" s="23">
        <v>0</v>
      </c>
      <c r="D51" s="23" t="s">
        <v>554</v>
      </c>
      <c r="F51" s="23">
        <v>0</v>
      </c>
      <c r="G51" s="23"/>
    </row>
    <row r="52" spans="1:7" x14ac:dyDescent="0.25">
      <c r="A52" s="23" t="s">
        <v>330</v>
      </c>
      <c r="B52" s="71" t="s">
        <v>177</v>
      </c>
      <c r="C52" s="131">
        <f>SUM(C53:C55)</f>
        <v>1</v>
      </c>
      <c r="D52" s="133">
        <f>SUM(D53:D55)</f>
        <v>0</v>
      </c>
      <c r="E52" s="114"/>
      <c r="F52" s="131">
        <f>SUM(F53:F55)</f>
        <v>1</v>
      </c>
      <c r="G52" s="23"/>
    </row>
    <row r="53" spans="1:7" x14ac:dyDescent="0.25">
      <c r="A53" s="23" t="s">
        <v>331</v>
      </c>
      <c r="B53" s="23" t="s">
        <v>332</v>
      </c>
      <c r="C53" s="23">
        <v>0</v>
      </c>
      <c r="D53" s="23" t="s">
        <v>554</v>
      </c>
      <c r="F53" s="23">
        <v>0</v>
      </c>
      <c r="G53" s="23"/>
    </row>
    <row r="54" spans="1:7" x14ac:dyDescent="0.25">
      <c r="A54" s="23" t="s">
        <v>333</v>
      </c>
      <c r="B54" s="23" t="s">
        <v>334</v>
      </c>
      <c r="C54" s="23">
        <v>0</v>
      </c>
      <c r="D54" s="23" t="s">
        <v>554</v>
      </c>
      <c r="F54" s="23">
        <v>0</v>
      </c>
      <c r="G54" s="23"/>
    </row>
    <row r="55" spans="1:7" x14ac:dyDescent="0.25">
      <c r="A55" s="23" t="s">
        <v>335</v>
      </c>
      <c r="B55" s="23" t="s">
        <v>2</v>
      </c>
      <c r="C55" s="132">
        <v>1</v>
      </c>
      <c r="D55" s="21" t="s">
        <v>554</v>
      </c>
      <c r="E55" s="114"/>
      <c r="F55" s="132">
        <v>1</v>
      </c>
      <c r="G55" s="23"/>
    </row>
    <row r="56" spans="1:7" x14ac:dyDescent="0.25">
      <c r="A56" s="23" t="s">
        <v>336</v>
      </c>
      <c r="B56" s="71" t="s">
        <v>68</v>
      </c>
      <c r="C56" s="71">
        <f>SUM(C57:C66)</f>
        <v>0</v>
      </c>
      <c r="D56" s="23" t="s">
        <v>554</v>
      </c>
      <c r="F56" s="71">
        <v>0</v>
      </c>
      <c r="G56" s="23"/>
    </row>
    <row r="57" spans="1:7" x14ac:dyDescent="0.25">
      <c r="A57" s="23" t="s">
        <v>337</v>
      </c>
      <c r="B57" s="40" t="s">
        <v>179</v>
      </c>
      <c r="C57" s="23">
        <v>0</v>
      </c>
      <c r="D57" s="23" t="s">
        <v>554</v>
      </c>
      <c r="F57" s="23">
        <v>0</v>
      </c>
      <c r="G57" s="23"/>
    </row>
    <row r="58" spans="1:7" x14ac:dyDescent="0.25">
      <c r="A58" s="23" t="s">
        <v>338</v>
      </c>
      <c r="B58" s="40" t="s">
        <v>181</v>
      </c>
      <c r="C58" s="23">
        <v>0</v>
      </c>
      <c r="D58" s="23" t="s">
        <v>554</v>
      </c>
      <c r="F58" s="23">
        <v>0</v>
      </c>
      <c r="G58" s="23"/>
    </row>
    <row r="59" spans="1:7" x14ac:dyDescent="0.25">
      <c r="A59" s="23" t="s">
        <v>339</v>
      </c>
      <c r="B59" s="40" t="s">
        <v>183</v>
      </c>
      <c r="C59" s="23">
        <v>0</v>
      </c>
      <c r="D59" s="23" t="s">
        <v>554</v>
      </c>
      <c r="F59" s="23">
        <v>0</v>
      </c>
      <c r="G59" s="23"/>
    </row>
    <row r="60" spans="1:7" x14ac:dyDescent="0.25">
      <c r="A60" s="23" t="s">
        <v>340</v>
      </c>
      <c r="B60" s="40" t="s">
        <v>12</v>
      </c>
      <c r="C60" s="23">
        <v>0</v>
      </c>
      <c r="D60" s="23" t="s">
        <v>554</v>
      </c>
      <c r="F60" s="23">
        <v>0</v>
      </c>
      <c r="G60" s="23"/>
    </row>
    <row r="61" spans="1:7" x14ac:dyDescent="0.25">
      <c r="A61" s="23" t="s">
        <v>341</v>
      </c>
      <c r="B61" s="40" t="s">
        <v>186</v>
      </c>
      <c r="C61" s="23">
        <v>0</v>
      </c>
      <c r="D61" s="23" t="s">
        <v>554</v>
      </c>
      <c r="F61" s="23">
        <v>0</v>
      </c>
      <c r="G61" s="23"/>
    </row>
    <row r="62" spans="1:7" x14ac:dyDescent="0.25">
      <c r="A62" s="23" t="s">
        <v>342</v>
      </c>
      <c r="B62" s="40" t="s">
        <v>188</v>
      </c>
      <c r="C62" s="23">
        <v>0</v>
      </c>
      <c r="D62" s="23" t="s">
        <v>554</v>
      </c>
      <c r="F62" s="23">
        <v>0</v>
      </c>
      <c r="G62" s="23"/>
    </row>
    <row r="63" spans="1:7" x14ac:dyDescent="0.25">
      <c r="A63" s="23" t="s">
        <v>343</v>
      </c>
      <c r="B63" s="40" t="s">
        <v>190</v>
      </c>
      <c r="C63" s="23">
        <v>0</v>
      </c>
      <c r="D63" s="23" t="s">
        <v>554</v>
      </c>
      <c r="F63" s="23">
        <v>0</v>
      </c>
      <c r="G63" s="23"/>
    </row>
    <row r="64" spans="1:7" x14ac:dyDescent="0.25">
      <c r="A64" s="23" t="s">
        <v>344</v>
      </c>
      <c r="B64" s="40" t="s">
        <v>192</v>
      </c>
      <c r="C64" s="23">
        <v>0</v>
      </c>
      <c r="D64" s="23" t="s">
        <v>554</v>
      </c>
      <c r="F64" s="23">
        <v>0</v>
      </c>
      <c r="G64" s="23"/>
    </row>
    <row r="65" spans="1:7" x14ac:dyDescent="0.25">
      <c r="A65" s="23" t="s">
        <v>345</v>
      </c>
      <c r="B65" s="40" t="s">
        <v>194</v>
      </c>
      <c r="C65" s="23">
        <v>0</v>
      </c>
      <c r="D65" s="23" t="s">
        <v>554</v>
      </c>
      <c r="F65" s="23">
        <v>0</v>
      </c>
      <c r="G65" s="23"/>
    </row>
    <row r="66" spans="1:7" x14ac:dyDescent="0.25">
      <c r="A66" s="23" t="s">
        <v>346</v>
      </c>
      <c r="B66" s="40" t="s">
        <v>68</v>
      </c>
      <c r="C66" s="23">
        <v>0</v>
      </c>
      <c r="D66" s="23" t="s">
        <v>554</v>
      </c>
      <c r="F66" s="23">
        <v>0</v>
      </c>
      <c r="G66" s="23"/>
    </row>
    <row r="67" spans="1:7" ht="15" customHeight="1" x14ac:dyDescent="0.25">
      <c r="A67" s="42"/>
      <c r="B67" s="43" t="s">
        <v>347</v>
      </c>
      <c r="C67" s="42" t="s">
        <v>269</v>
      </c>
      <c r="D67" s="42" t="s">
        <v>270</v>
      </c>
      <c r="E67" s="44"/>
      <c r="F67" s="45" t="s">
        <v>251</v>
      </c>
      <c r="G67" s="45"/>
    </row>
    <row r="68" spans="1:7" x14ac:dyDescent="0.25">
      <c r="A68" s="141" t="s">
        <v>348</v>
      </c>
      <c r="B68" s="178" t="s">
        <v>745</v>
      </c>
      <c r="C68" s="142">
        <v>8.0000000000000002E-3</v>
      </c>
      <c r="D68" s="23" t="s">
        <v>554</v>
      </c>
      <c r="F68" s="122">
        <f>C68</f>
        <v>8.0000000000000002E-3</v>
      </c>
      <c r="G68" s="23"/>
    </row>
    <row r="69" spans="1:7" x14ac:dyDescent="0.25">
      <c r="A69" s="141" t="s">
        <v>349</v>
      </c>
      <c r="B69" s="178" t="s">
        <v>746</v>
      </c>
      <c r="C69" s="142">
        <v>3.7999999999999999E-2</v>
      </c>
      <c r="D69" s="23" t="s">
        <v>554</v>
      </c>
      <c r="F69" s="122">
        <f t="shared" ref="F69:F86" si="0">C69</f>
        <v>3.7999999999999999E-2</v>
      </c>
      <c r="G69" s="23"/>
    </row>
    <row r="70" spans="1:7" x14ac:dyDescent="0.25">
      <c r="A70" s="141" t="s">
        <v>350</v>
      </c>
      <c r="B70" s="178" t="s">
        <v>747</v>
      </c>
      <c r="C70" s="142">
        <v>6.8000000000000005E-2</v>
      </c>
      <c r="D70" s="23" t="s">
        <v>554</v>
      </c>
      <c r="F70" s="122">
        <f t="shared" si="0"/>
        <v>6.8000000000000005E-2</v>
      </c>
      <c r="G70" s="23"/>
    </row>
    <row r="71" spans="1:7" x14ac:dyDescent="0.25">
      <c r="A71" s="141" t="s">
        <v>351</v>
      </c>
      <c r="B71" s="178" t="s">
        <v>748</v>
      </c>
      <c r="C71" s="142">
        <v>1E-3</v>
      </c>
      <c r="D71" s="23" t="s">
        <v>554</v>
      </c>
      <c r="F71" s="122">
        <f t="shared" si="0"/>
        <v>1E-3</v>
      </c>
      <c r="G71" s="23"/>
    </row>
    <row r="72" spans="1:7" x14ac:dyDescent="0.25">
      <c r="A72" s="141" t="s">
        <v>352</v>
      </c>
      <c r="B72" s="178" t="s">
        <v>749</v>
      </c>
      <c r="C72" s="142">
        <v>8.9999999999999998E-4</v>
      </c>
      <c r="D72" s="23" t="s">
        <v>554</v>
      </c>
      <c r="F72" s="122">
        <f t="shared" si="0"/>
        <v>8.9999999999999998E-4</v>
      </c>
      <c r="G72" s="23"/>
    </row>
    <row r="73" spans="1:7" x14ac:dyDescent="0.25">
      <c r="A73" s="141" t="s">
        <v>353</v>
      </c>
      <c r="B73" s="178" t="s">
        <v>750</v>
      </c>
      <c r="C73" s="142">
        <v>7.0000000000000001E-3</v>
      </c>
      <c r="D73" s="23" t="s">
        <v>554</v>
      </c>
      <c r="F73" s="122">
        <f t="shared" si="0"/>
        <v>7.0000000000000001E-3</v>
      </c>
      <c r="G73" s="23"/>
    </row>
    <row r="74" spans="1:7" x14ac:dyDescent="0.25">
      <c r="A74" s="141" t="s">
        <v>354</v>
      </c>
      <c r="B74" s="178" t="s">
        <v>751</v>
      </c>
      <c r="C74" s="142">
        <v>6.0000000000000001E-3</v>
      </c>
      <c r="D74" s="23" t="s">
        <v>554</v>
      </c>
      <c r="F74" s="122">
        <f t="shared" si="0"/>
        <v>6.0000000000000001E-3</v>
      </c>
      <c r="G74" s="23"/>
    </row>
    <row r="75" spans="1:7" x14ac:dyDescent="0.25">
      <c r="A75" s="141" t="s">
        <v>355</v>
      </c>
      <c r="B75" s="178" t="s">
        <v>752</v>
      </c>
      <c r="C75" s="142">
        <v>1E-3</v>
      </c>
      <c r="D75" s="23" t="s">
        <v>554</v>
      </c>
      <c r="F75" s="122">
        <f t="shared" si="0"/>
        <v>1E-3</v>
      </c>
      <c r="G75" s="23"/>
    </row>
    <row r="76" spans="1:7" x14ac:dyDescent="0.25">
      <c r="A76" s="141" t="s">
        <v>356</v>
      </c>
      <c r="B76" s="178" t="s">
        <v>753</v>
      </c>
      <c r="C76" s="142">
        <v>1E-3</v>
      </c>
      <c r="D76" s="23" t="s">
        <v>554</v>
      </c>
      <c r="F76" s="122">
        <f t="shared" si="0"/>
        <v>1E-3</v>
      </c>
      <c r="G76" s="23"/>
    </row>
    <row r="77" spans="1:7" x14ac:dyDescent="0.25">
      <c r="A77" s="141" t="s">
        <v>357</v>
      </c>
      <c r="B77" s="178" t="s">
        <v>754</v>
      </c>
      <c r="C77" s="142">
        <v>1E-3</v>
      </c>
      <c r="D77" s="23" t="s">
        <v>554</v>
      </c>
      <c r="F77" s="122">
        <f t="shared" si="0"/>
        <v>1E-3</v>
      </c>
      <c r="G77" s="23"/>
    </row>
    <row r="78" spans="1:7" x14ac:dyDescent="0.25">
      <c r="A78" s="141" t="s">
        <v>358</v>
      </c>
      <c r="B78" s="178" t="s">
        <v>755</v>
      </c>
      <c r="C78" s="142">
        <v>3.5999999999999999E-3</v>
      </c>
      <c r="D78" s="23" t="s">
        <v>554</v>
      </c>
      <c r="F78" s="122">
        <f t="shared" si="0"/>
        <v>3.5999999999999999E-3</v>
      </c>
      <c r="G78" s="23"/>
    </row>
    <row r="79" spans="1:7" x14ac:dyDescent="0.25">
      <c r="A79" s="141" t="s">
        <v>359</v>
      </c>
      <c r="B79" s="178" t="s">
        <v>756</v>
      </c>
      <c r="C79" s="142">
        <v>5.0000000000000001E-3</v>
      </c>
      <c r="D79" s="23" t="s">
        <v>554</v>
      </c>
      <c r="F79" s="122">
        <f t="shared" si="0"/>
        <v>5.0000000000000001E-3</v>
      </c>
      <c r="G79" s="23"/>
    </row>
    <row r="80" spans="1:7" x14ac:dyDescent="0.25">
      <c r="A80" s="141" t="s">
        <v>360</v>
      </c>
      <c r="B80" s="178" t="s">
        <v>757</v>
      </c>
      <c r="C80" s="142">
        <v>1E-3</v>
      </c>
      <c r="D80" s="23" t="s">
        <v>554</v>
      </c>
      <c r="F80" s="122">
        <f t="shared" si="0"/>
        <v>1E-3</v>
      </c>
      <c r="G80" s="23"/>
    </row>
    <row r="81" spans="1:7" x14ac:dyDescent="0.25">
      <c r="A81" s="141" t="s">
        <v>361</v>
      </c>
      <c r="B81" s="178" t="s">
        <v>758</v>
      </c>
      <c r="C81" s="142">
        <v>2E-3</v>
      </c>
      <c r="D81" s="23" t="s">
        <v>554</v>
      </c>
      <c r="F81" s="122">
        <f t="shared" si="0"/>
        <v>2E-3</v>
      </c>
      <c r="G81" s="23"/>
    </row>
    <row r="82" spans="1:7" x14ac:dyDescent="0.25">
      <c r="A82" s="141" t="s">
        <v>362</v>
      </c>
      <c r="B82" s="178" t="s">
        <v>813</v>
      </c>
      <c r="C82" s="142">
        <v>4.4999999999999998E-2</v>
      </c>
      <c r="D82" s="23" t="s">
        <v>554</v>
      </c>
      <c r="F82" s="122">
        <f t="shared" si="0"/>
        <v>4.4999999999999998E-2</v>
      </c>
      <c r="G82" s="23"/>
    </row>
    <row r="83" spans="1:7" x14ac:dyDescent="0.25">
      <c r="A83" s="141" t="s">
        <v>830</v>
      </c>
      <c r="B83" s="178" t="s">
        <v>759</v>
      </c>
      <c r="C83" s="142">
        <v>0.79900000000000004</v>
      </c>
      <c r="D83" s="23" t="s">
        <v>554</v>
      </c>
      <c r="F83" s="122">
        <f t="shared" si="0"/>
        <v>0.79900000000000004</v>
      </c>
      <c r="G83" s="23"/>
    </row>
    <row r="84" spans="1:7" x14ac:dyDescent="0.25">
      <c r="A84" s="141" t="s">
        <v>363</v>
      </c>
      <c r="B84" s="178" t="s">
        <v>760</v>
      </c>
      <c r="C84" s="142">
        <v>0.01</v>
      </c>
      <c r="D84" s="23" t="s">
        <v>554</v>
      </c>
      <c r="F84" s="122">
        <f t="shared" si="0"/>
        <v>0.01</v>
      </c>
      <c r="G84" s="23"/>
    </row>
    <row r="85" spans="1:7" x14ac:dyDescent="0.25">
      <c r="A85" s="141" t="s">
        <v>364</v>
      </c>
      <c r="B85" s="178" t="s">
        <v>761</v>
      </c>
      <c r="C85" s="142">
        <v>2E-3</v>
      </c>
      <c r="D85" s="23" t="s">
        <v>554</v>
      </c>
      <c r="F85" s="122">
        <f t="shared" si="0"/>
        <v>2E-3</v>
      </c>
      <c r="G85" s="23"/>
    </row>
    <row r="86" spans="1:7" x14ac:dyDescent="0.25">
      <c r="A86" s="141" t="s">
        <v>365</v>
      </c>
      <c r="B86" s="178" t="s">
        <v>762</v>
      </c>
      <c r="C86" s="142">
        <v>0</v>
      </c>
      <c r="D86" s="23" t="s">
        <v>554</v>
      </c>
      <c r="F86" s="122">
        <f t="shared" si="0"/>
        <v>0</v>
      </c>
      <c r="G86" s="23"/>
    </row>
    <row r="87" spans="1:7" ht="15" customHeight="1" x14ac:dyDescent="0.25">
      <c r="A87" s="42"/>
      <c r="B87" s="43" t="s">
        <v>366</v>
      </c>
      <c r="C87" s="45" t="s">
        <v>269</v>
      </c>
      <c r="D87" s="42" t="s">
        <v>270</v>
      </c>
      <c r="E87" s="44"/>
      <c r="F87" s="45" t="s">
        <v>251</v>
      </c>
      <c r="G87" s="45"/>
    </row>
    <row r="88" spans="1:7" x14ac:dyDescent="0.25">
      <c r="A88" s="23" t="s">
        <v>367</v>
      </c>
      <c r="B88" s="23" t="s">
        <v>368</v>
      </c>
      <c r="C88" s="23">
        <v>0</v>
      </c>
      <c r="D88" s="23" t="s">
        <v>554</v>
      </c>
      <c r="E88" s="21"/>
      <c r="F88" s="23">
        <v>0</v>
      </c>
    </row>
    <row r="89" spans="1:7" x14ac:dyDescent="0.25">
      <c r="A89" s="23" t="s">
        <v>369</v>
      </c>
      <c r="B89" s="23" t="s">
        <v>370</v>
      </c>
      <c r="C89" s="132">
        <v>1</v>
      </c>
      <c r="D89" s="23" t="s">
        <v>554</v>
      </c>
      <c r="E89" s="21"/>
      <c r="F89" s="132">
        <v>1</v>
      </c>
    </row>
    <row r="90" spans="1:7" x14ac:dyDescent="0.25">
      <c r="A90" s="23" t="s">
        <v>371</v>
      </c>
      <c r="B90" s="23" t="s">
        <v>68</v>
      </c>
      <c r="C90" s="23">
        <v>0</v>
      </c>
      <c r="D90" s="23" t="s">
        <v>554</v>
      </c>
      <c r="E90" s="21"/>
      <c r="F90" s="23">
        <v>0</v>
      </c>
    </row>
    <row r="91" spans="1:7" ht="15" customHeight="1" x14ac:dyDescent="0.25">
      <c r="A91" s="42"/>
      <c r="B91" s="43" t="s">
        <v>372</v>
      </c>
      <c r="C91" s="42" t="s">
        <v>269</v>
      </c>
      <c r="D91" s="42" t="s">
        <v>270</v>
      </c>
      <c r="E91" s="44"/>
      <c r="F91" s="45" t="s">
        <v>251</v>
      </c>
      <c r="G91" s="45"/>
    </row>
    <row r="92" spans="1:7" x14ac:dyDescent="0.25">
      <c r="A92" s="23" t="s">
        <v>373</v>
      </c>
      <c r="B92" s="23" t="s">
        <v>374</v>
      </c>
      <c r="C92" s="142">
        <v>9.2999999999999999E-2</v>
      </c>
      <c r="D92" s="23" t="s">
        <v>554</v>
      </c>
      <c r="E92" s="21"/>
      <c r="F92" s="135">
        <f>C92</f>
        <v>9.2999999999999999E-2</v>
      </c>
    </row>
    <row r="93" spans="1:7" x14ac:dyDescent="0.25">
      <c r="A93" s="23" t="s">
        <v>375</v>
      </c>
      <c r="B93" s="23" t="s">
        <v>376</v>
      </c>
      <c r="C93" s="142">
        <v>0.79500000000000004</v>
      </c>
      <c r="D93" s="23" t="s">
        <v>554</v>
      </c>
      <c r="E93" s="21"/>
      <c r="F93" s="135">
        <f t="shared" ref="F93:F94" si="1">C93</f>
        <v>0.79500000000000004</v>
      </c>
    </row>
    <row r="94" spans="1:7" x14ac:dyDescent="0.25">
      <c r="A94" s="23" t="s">
        <v>377</v>
      </c>
      <c r="B94" s="23" t="s">
        <v>68</v>
      </c>
      <c r="C94" s="142">
        <v>0.112</v>
      </c>
      <c r="D94" s="23" t="s">
        <v>554</v>
      </c>
      <c r="E94" s="21"/>
      <c r="F94" s="135">
        <f t="shared" si="1"/>
        <v>0.112</v>
      </c>
    </row>
    <row r="95" spans="1:7" ht="15" customHeight="1" x14ac:dyDescent="0.25">
      <c r="A95" s="42"/>
      <c r="B95" s="43" t="s">
        <v>378</v>
      </c>
      <c r="C95" s="42" t="s">
        <v>269</v>
      </c>
      <c r="D95" s="42" t="s">
        <v>270</v>
      </c>
      <c r="E95" s="44"/>
      <c r="F95" s="45" t="s">
        <v>251</v>
      </c>
      <c r="G95" s="45"/>
    </row>
    <row r="96" spans="1:7" x14ac:dyDescent="0.25">
      <c r="A96" s="23" t="s">
        <v>379</v>
      </c>
      <c r="B96" s="19" t="s">
        <v>380</v>
      </c>
      <c r="C96" s="115">
        <v>0.224</v>
      </c>
      <c r="D96" s="23" t="s">
        <v>554</v>
      </c>
      <c r="E96" s="21"/>
      <c r="F96" s="135">
        <f>C96</f>
        <v>0.224</v>
      </c>
    </row>
    <row r="97" spans="1:7" x14ac:dyDescent="0.25">
      <c r="A97" s="23" t="s">
        <v>381</v>
      </c>
      <c r="B97" s="19" t="s">
        <v>382</v>
      </c>
      <c r="C97" s="115">
        <v>0.26400000000000001</v>
      </c>
      <c r="D97" s="23" t="s">
        <v>554</v>
      </c>
      <c r="E97" s="21"/>
      <c r="F97" s="135">
        <f t="shared" ref="F97:F100" si="2">C97</f>
        <v>0.26400000000000001</v>
      </c>
    </row>
    <row r="98" spans="1:7" x14ac:dyDescent="0.25">
      <c r="A98" s="23" t="s">
        <v>383</v>
      </c>
      <c r="B98" s="19" t="s">
        <v>384</v>
      </c>
      <c r="C98" s="115">
        <v>0.191</v>
      </c>
      <c r="D98" s="23" t="s">
        <v>554</v>
      </c>
      <c r="F98" s="135">
        <f t="shared" si="2"/>
        <v>0.191</v>
      </c>
    </row>
    <row r="99" spans="1:7" x14ac:dyDescent="0.25">
      <c r="A99" s="23" t="s">
        <v>385</v>
      </c>
      <c r="B99" s="19" t="s">
        <v>386</v>
      </c>
      <c r="C99" s="115">
        <v>0.18</v>
      </c>
      <c r="D99" s="23" t="s">
        <v>554</v>
      </c>
      <c r="F99" s="135">
        <f t="shared" si="2"/>
        <v>0.18</v>
      </c>
    </row>
    <row r="100" spans="1:7" x14ac:dyDescent="0.25">
      <c r="A100" s="23" t="s">
        <v>387</v>
      </c>
      <c r="B100" s="19" t="s">
        <v>388</v>
      </c>
      <c r="C100" s="115">
        <v>0.14099999999999999</v>
      </c>
      <c r="D100" s="23" t="s">
        <v>554</v>
      </c>
      <c r="F100" s="135">
        <f t="shared" si="2"/>
        <v>0.14099999999999999</v>
      </c>
    </row>
    <row r="101" spans="1:7" ht="15" customHeight="1" x14ac:dyDescent="0.25">
      <c r="A101" s="42"/>
      <c r="B101" s="43" t="s">
        <v>389</v>
      </c>
      <c r="C101" s="42" t="s">
        <v>269</v>
      </c>
      <c r="D101" s="42" t="s">
        <v>270</v>
      </c>
      <c r="E101" s="44"/>
      <c r="F101" s="45" t="s">
        <v>251</v>
      </c>
      <c r="G101" s="45"/>
    </row>
    <row r="102" spans="1:7" x14ac:dyDescent="0.25">
      <c r="A102" s="23" t="s">
        <v>390</v>
      </c>
      <c r="B102" s="23" t="s">
        <v>391</v>
      </c>
      <c r="C102" s="122">
        <v>0</v>
      </c>
      <c r="D102" s="23" t="s">
        <v>554</v>
      </c>
      <c r="E102" s="21"/>
      <c r="F102" s="122">
        <f>C102</f>
        <v>0</v>
      </c>
    </row>
    <row r="103" spans="1:7" ht="18.75" x14ac:dyDescent="0.25">
      <c r="A103" s="72"/>
      <c r="B103" s="73" t="s">
        <v>248</v>
      </c>
      <c r="C103" s="72"/>
      <c r="D103" s="72"/>
      <c r="E103" s="72"/>
      <c r="F103" s="74"/>
      <c r="G103" s="74"/>
    </row>
    <row r="104" spans="1:7" ht="15" customHeight="1" x14ac:dyDescent="0.25">
      <c r="A104" s="42"/>
      <c r="B104" s="43" t="s">
        <v>392</v>
      </c>
      <c r="C104" s="42" t="s">
        <v>393</v>
      </c>
      <c r="D104" s="42" t="s">
        <v>394</v>
      </c>
      <c r="E104" s="44"/>
      <c r="F104" s="42" t="s">
        <v>269</v>
      </c>
      <c r="G104" s="42" t="s">
        <v>395</v>
      </c>
    </row>
    <row r="105" spans="1:7" x14ac:dyDescent="0.25">
      <c r="A105" s="141" t="s">
        <v>396</v>
      </c>
      <c r="B105" s="178" t="s">
        <v>397</v>
      </c>
      <c r="C105" s="141">
        <v>1161</v>
      </c>
      <c r="D105" s="143"/>
      <c r="E105" s="37"/>
      <c r="F105" s="54"/>
      <c r="G105" s="54"/>
    </row>
    <row r="106" spans="1:7" x14ac:dyDescent="0.25">
      <c r="A106" s="179"/>
      <c r="B106" s="180"/>
      <c r="C106" s="181"/>
      <c r="D106" s="181"/>
      <c r="E106" s="37"/>
      <c r="F106" s="54"/>
      <c r="G106" s="54"/>
    </row>
    <row r="107" spans="1:7" x14ac:dyDescent="0.25">
      <c r="A107" s="141"/>
      <c r="B107" s="178" t="s">
        <v>398</v>
      </c>
      <c r="C107" s="181"/>
      <c r="D107" s="181"/>
      <c r="E107" s="37"/>
      <c r="F107" s="54"/>
      <c r="G107" s="54"/>
    </row>
    <row r="108" spans="1:7" x14ac:dyDescent="0.25">
      <c r="A108" s="141" t="s">
        <v>399</v>
      </c>
      <c r="B108" s="178" t="s">
        <v>763</v>
      </c>
      <c r="C108" s="143"/>
      <c r="D108" s="143"/>
      <c r="E108" s="37"/>
      <c r="F108" s="48"/>
      <c r="G108" s="48"/>
    </row>
    <row r="109" spans="1:7" x14ac:dyDescent="0.25">
      <c r="A109" s="141" t="s">
        <v>400</v>
      </c>
      <c r="B109" s="178" t="s">
        <v>831</v>
      </c>
      <c r="C109" s="141">
        <v>1601</v>
      </c>
      <c r="D109" s="141">
        <v>3560</v>
      </c>
      <c r="E109" s="37"/>
      <c r="F109" s="48">
        <f t="shared" ref="F109:F122" si="3">IF($C$123=0,"",IF(C109="[for completion]","",C109/$C$123))</f>
        <v>0.21087987355110643</v>
      </c>
      <c r="G109" s="48">
        <f t="shared" ref="G109:G122" si="4">IF($D$123=0,"",IF(D109="[for completion]","",D109/$D$123))</f>
        <v>0.54417609293793945</v>
      </c>
    </row>
    <row r="110" spans="1:7" x14ac:dyDescent="0.25">
      <c r="A110" s="141" t="s">
        <v>401</v>
      </c>
      <c r="B110" s="178" t="s">
        <v>832</v>
      </c>
      <c r="C110" s="141">
        <v>2670</v>
      </c>
      <c r="D110" s="141">
        <v>1843</v>
      </c>
      <c r="E110" s="37"/>
      <c r="F110" s="48">
        <f t="shared" si="3"/>
        <v>0.35168598524762906</v>
      </c>
      <c r="G110" s="48">
        <f t="shared" si="4"/>
        <v>0.2817181290125344</v>
      </c>
    </row>
    <row r="111" spans="1:7" x14ac:dyDescent="0.25">
      <c r="A111" s="141" t="s">
        <v>402</v>
      </c>
      <c r="B111" s="178" t="s">
        <v>833</v>
      </c>
      <c r="C111" s="141">
        <v>1925</v>
      </c>
      <c r="D111" s="141">
        <v>795</v>
      </c>
      <c r="E111" s="37"/>
      <c r="F111" s="48">
        <f t="shared" si="3"/>
        <v>0.25355637513171758</v>
      </c>
      <c r="G111" s="48">
        <f t="shared" si="4"/>
        <v>0.12152247019260165</v>
      </c>
    </row>
    <row r="112" spans="1:7" x14ac:dyDescent="0.25">
      <c r="A112" s="141" t="s">
        <v>403</v>
      </c>
      <c r="B112" s="178" t="s">
        <v>834</v>
      </c>
      <c r="C112" s="141">
        <v>789</v>
      </c>
      <c r="D112" s="141">
        <v>232</v>
      </c>
      <c r="E112" s="37"/>
      <c r="F112" s="48">
        <f t="shared" si="3"/>
        <v>0.10392518440463645</v>
      </c>
      <c r="G112" s="48">
        <f t="shared" si="4"/>
        <v>3.5463161112809539E-2</v>
      </c>
    </row>
    <row r="113" spans="1:7" x14ac:dyDescent="0.25">
      <c r="A113" s="141" t="s">
        <v>404</v>
      </c>
      <c r="B113" s="178" t="s">
        <v>835</v>
      </c>
      <c r="C113" s="141">
        <v>275</v>
      </c>
      <c r="D113" s="141">
        <v>62</v>
      </c>
      <c r="E113" s="37"/>
      <c r="F113" s="48">
        <f t="shared" si="3"/>
        <v>3.6222339304531087E-2</v>
      </c>
      <c r="G113" s="48">
        <f t="shared" si="4"/>
        <v>9.4772240904922034E-3</v>
      </c>
    </row>
    <row r="114" spans="1:7" x14ac:dyDescent="0.25">
      <c r="A114" s="141" t="s">
        <v>405</v>
      </c>
      <c r="B114" s="178" t="s">
        <v>836</v>
      </c>
      <c r="C114" s="141">
        <v>332</v>
      </c>
      <c r="D114" s="141">
        <v>50</v>
      </c>
      <c r="E114" s="37"/>
      <c r="F114" s="48">
        <f t="shared" si="3"/>
        <v>4.3730242360379347E-2</v>
      </c>
      <c r="G114" s="48">
        <f t="shared" si="4"/>
        <v>7.6429226536227452E-3</v>
      </c>
    </row>
    <row r="115" spans="1:7" x14ac:dyDescent="0.25">
      <c r="A115" s="141" t="s">
        <v>406</v>
      </c>
      <c r="B115" s="178"/>
      <c r="C115" s="143"/>
      <c r="D115" s="143"/>
      <c r="E115" s="37"/>
      <c r="F115" s="48">
        <f t="shared" si="3"/>
        <v>0</v>
      </c>
      <c r="G115" s="48">
        <f t="shared" si="4"/>
        <v>0</v>
      </c>
    </row>
    <row r="116" spans="1:7" x14ac:dyDescent="0.25">
      <c r="A116" s="141" t="s">
        <v>407</v>
      </c>
      <c r="B116" s="178" t="s">
        <v>764</v>
      </c>
      <c r="C116" s="143"/>
      <c r="D116" s="143"/>
      <c r="E116" s="37"/>
      <c r="F116" s="48">
        <f t="shared" si="3"/>
        <v>0</v>
      </c>
      <c r="G116" s="48">
        <f t="shared" si="4"/>
        <v>0</v>
      </c>
    </row>
    <row r="117" spans="1:7" x14ac:dyDescent="0.25">
      <c r="A117" s="141" t="s">
        <v>408</v>
      </c>
      <c r="B117" s="178" t="s">
        <v>837</v>
      </c>
      <c r="C117" s="141">
        <v>0</v>
      </c>
      <c r="D117" s="141">
        <v>0</v>
      </c>
      <c r="E117" s="40"/>
      <c r="F117" s="48">
        <f t="shared" si="3"/>
        <v>0</v>
      </c>
      <c r="G117" s="48">
        <f t="shared" si="4"/>
        <v>0</v>
      </c>
    </row>
    <row r="118" spans="1:7" x14ac:dyDescent="0.25">
      <c r="A118" s="141" t="s">
        <v>409</v>
      </c>
      <c r="B118" s="178" t="s">
        <v>838</v>
      </c>
      <c r="C118" s="141">
        <v>0</v>
      </c>
      <c r="D118" s="141">
        <v>0</v>
      </c>
      <c r="E118" s="40"/>
      <c r="F118" s="48">
        <f t="shared" si="3"/>
        <v>0</v>
      </c>
      <c r="G118" s="48">
        <f t="shared" si="4"/>
        <v>0</v>
      </c>
    </row>
    <row r="119" spans="1:7" x14ac:dyDescent="0.25">
      <c r="A119" s="141" t="s">
        <v>410</v>
      </c>
      <c r="B119" s="178" t="s">
        <v>839</v>
      </c>
      <c r="C119" s="141">
        <v>0</v>
      </c>
      <c r="D119" s="141">
        <v>0</v>
      </c>
      <c r="E119" s="40"/>
      <c r="F119" s="48">
        <f t="shared" si="3"/>
        <v>0</v>
      </c>
      <c r="G119" s="48">
        <f t="shared" si="4"/>
        <v>0</v>
      </c>
    </row>
    <row r="120" spans="1:7" x14ac:dyDescent="0.25">
      <c r="A120" s="141" t="s">
        <v>411</v>
      </c>
      <c r="B120" s="178" t="s">
        <v>840</v>
      </c>
      <c r="C120" s="141">
        <v>0</v>
      </c>
      <c r="D120" s="141">
        <v>0</v>
      </c>
      <c r="E120" s="40"/>
      <c r="F120" s="48">
        <f t="shared" si="3"/>
        <v>0</v>
      </c>
      <c r="G120" s="48">
        <f t="shared" si="4"/>
        <v>0</v>
      </c>
    </row>
    <row r="121" spans="1:7" x14ac:dyDescent="0.25">
      <c r="A121" s="141" t="s">
        <v>412</v>
      </c>
      <c r="B121" s="178" t="s">
        <v>841</v>
      </c>
      <c r="C121" s="141">
        <v>0</v>
      </c>
      <c r="D121" s="141">
        <v>0</v>
      </c>
      <c r="E121" s="40"/>
      <c r="F121" s="48">
        <f t="shared" si="3"/>
        <v>0</v>
      </c>
      <c r="G121" s="48">
        <f t="shared" si="4"/>
        <v>0</v>
      </c>
    </row>
    <row r="122" spans="1:7" x14ac:dyDescent="0.25">
      <c r="A122" s="23" t="s">
        <v>413</v>
      </c>
      <c r="B122" s="40" t="s">
        <v>765</v>
      </c>
      <c r="C122" s="113">
        <v>0</v>
      </c>
      <c r="D122" s="113">
        <f t="shared" ref="D117:D122" si="5">C122</f>
        <v>0</v>
      </c>
      <c r="E122" s="40"/>
      <c r="F122" s="48">
        <f t="shared" si="3"/>
        <v>0</v>
      </c>
      <c r="G122" s="48">
        <f t="shared" si="4"/>
        <v>0</v>
      </c>
    </row>
    <row r="123" spans="1:7" x14ac:dyDescent="0.25">
      <c r="A123" s="23" t="s">
        <v>414</v>
      </c>
      <c r="B123" s="49" t="s">
        <v>70</v>
      </c>
      <c r="C123" s="120">
        <f>SUM(C108:C122)</f>
        <v>7592</v>
      </c>
      <c r="D123" s="120">
        <f>SUM(D108:D122)</f>
        <v>6542</v>
      </c>
      <c r="E123" s="57"/>
      <c r="F123" s="50">
        <f>SUM(F108:F122)</f>
        <v>1</v>
      </c>
      <c r="G123" s="50">
        <f>SUM(G108:G122)</f>
        <v>1</v>
      </c>
    </row>
    <row r="124" spans="1:7" ht="15" customHeight="1" x14ac:dyDescent="0.25">
      <c r="A124" s="42"/>
      <c r="B124" s="43" t="s">
        <v>415</v>
      </c>
      <c r="C124" s="42" t="s">
        <v>393</v>
      </c>
      <c r="D124" s="42" t="s">
        <v>394</v>
      </c>
      <c r="E124" s="44"/>
      <c r="F124" s="42" t="s">
        <v>269</v>
      </c>
      <c r="G124" s="42" t="s">
        <v>395</v>
      </c>
    </row>
    <row r="125" spans="1:7" x14ac:dyDescent="0.25">
      <c r="A125" s="23" t="s">
        <v>416</v>
      </c>
      <c r="B125" s="141" t="s">
        <v>417</v>
      </c>
      <c r="C125" s="142">
        <v>0.58399999999999996</v>
      </c>
      <c r="D125" s="143"/>
      <c r="G125" s="23"/>
    </row>
    <row r="126" spans="1:7" x14ac:dyDescent="0.25">
      <c r="B126" s="141"/>
      <c r="C126" s="143"/>
      <c r="D126" s="143"/>
      <c r="G126" s="23"/>
    </row>
    <row r="127" spans="1:7" x14ac:dyDescent="0.25">
      <c r="B127" s="178" t="s">
        <v>418</v>
      </c>
      <c r="C127" s="143"/>
      <c r="D127" s="143"/>
      <c r="G127" s="23"/>
    </row>
    <row r="128" spans="1:7" x14ac:dyDescent="0.25">
      <c r="A128" s="23" t="s">
        <v>419</v>
      </c>
      <c r="B128" s="141" t="s">
        <v>420</v>
      </c>
      <c r="C128" s="141">
        <v>1355</v>
      </c>
      <c r="D128" s="141">
        <v>2519</v>
      </c>
      <c r="F128" s="121">
        <f t="shared" ref="F128:F135" si="6">IF($C$136=0,"",IF(C128="[for completion]","",C128/$C$136))</f>
        <v>0.178477344573235</v>
      </c>
      <c r="G128" s="48">
        <f t="shared" ref="G128:G135" si="7">IF($D$136=0,"",IF(D128="[for completion]","",D128/$D$136))</f>
        <v>0.38505044328951393</v>
      </c>
    </row>
    <row r="129" spans="1:7" x14ac:dyDescent="0.25">
      <c r="A129" s="23" t="s">
        <v>421</v>
      </c>
      <c r="B129" s="141" t="s">
        <v>422</v>
      </c>
      <c r="C129" s="141">
        <v>736</v>
      </c>
      <c r="D129" s="141">
        <v>727</v>
      </c>
      <c r="F129" s="121">
        <f t="shared" si="6"/>
        <v>9.6944151738672282E-2</v>
      </c>
      <c r="G129" s="48">
        <f t="shared" si="7"/>
        <v>0.11112809538367471</v>
      </c>
    </row>
    <row r="130" spans="1:7" x14ac:dyDescent="0.25">
      <c r="A130" s="23" t="s">
        <v>423</v>
      </c>
      <c r="B130" s="141" t="s">
        <v>424</v>
      </c>
      <c r="C130" s="141">
        <v>1095</v>
      </c>
      <c r="D130" s="141">
        <v>829</v>
      </c>
      <c r="F130" s="121">
        <f t="shared" si="6"/>
        <v>0.14423076923076922</v>
      </c>
      <c r="G130" s="48">
        <f t="shared" si="7"/>
        <v>0.12671965759706511</v>
      </c>
    </row>
    <row r="131" spans="1:7" x14ac:dyDescent="0.25">
      <c r="A131" s="23" t="s">
        <v>425</v>
      </c>
      <c r="B131" s="141" t="s">
        <v>426</v>
      </c>
      <c r="C131" s="141">
        <v>1680</v>
      </c>
      <c r="D131" s="141">
        <v>1050</v>
      </c>
      <c r="F131" s="121">
        <f t="shared" si="6"/>
        <v>0.22128556375131717</v>
      </c>
      <c r="G131" s="48">
        <f t="shared" si="7"/>
        <v>0.16050137572607764</v>
      </c>
    </row>
    <row r="132" spans="1:7" x14ac:dyDescent="0.25">
      <c r="A132" s="23" t="s">
        <v>427</v>
      </c>
      <c r="B132" s="141" t="s">
        <v>428</v>
      </c>
      <c r="C132" s="141">
        <v>2726</v>
      </c>
      <c r="D132" s="141">
        <v>1417</v>
      </c>
      <c r="F132" s="121">
        <f t="shared" si="6"/>
        <v>0.35906217070600632</v>
      </c>
      <c r="G132" s="48">
        <f t="shared" si="7"/>
        <v>0.2166004280036686</v>
      </c>
    </row>
    <row r="133" spans="1:7" x14ac:dyDescent="0.25">
      <c r="A133" s="23" t="s">
        <v>429</v>
      </c>
      <c r="B133" s="23" t="s">
        <v>430</v>
      </c>
      <c r="C133" s="113">
        <f>[1]Residential!$B$55/1000000</f>
        <v>0</v>
      </c>
      <c r="D133" s="123">
        <v>0</v>
      </c>
      <c r="F133" s="121">
        <f t="shared" si="6"/>
        <v>0</v>
      </c>
      <c r="G133" s="48">
        <f t="shared" si="7"/>
        <v>0</v>
      </c>
    </row>
    <row r="134" spans="1:7" x14ac:dyDescent="0.25">
      <c r="A134" s="23" t="s">
        <v>431</v>
      </c>
      <c r="B134" s="23" t="s">
        <v>432</v>
      </c>
      <c r="C134" s="113">
        <f>[1]Residential!$B$57/1000000</f>
        <v>0</v>
      </c>
      <c r="D134" s="123">
        <v>0</v>
      </c>
      <c r="F134" s="121">
        <f t="shared" si="6"/>
        <v>0</v>
      </c>
      <c r="G134" s="48">
        <f t="shared" si="7"/>
        <v>0</v>
      </c>
    </row>
    <row r="135" spans="1:7" x14ac:dyDescent="0.25">
      <c r="A135" s="23" t="s">
        <v>433</v>
      </c>
      <c r="B135" s="23" t="s">
        <v>434</v>
      </c>
      <c r="C135" s="113">
        <f>[1]Residential!$B$56/1000000</f>
        <v>0</v>
      </c>
      <c r="D135" s="123">
        <v>0</v>
      </c>
      <c r="F135" s="121">
        <f t="shared" si="6"/>
        <v>0</v>
      </c>
      <c r="G135" s="48">
        <f t="shared" si="7"/>
        <v>0</v>
      </c>
    </row>
    <row r="136" spans="1:7" x14ac:dyDescent="0.25">
      <c r="A136" s="23" t="s">
        <v>435</v>
      </c>
      <c r="B136" s="49" t="s">
        <v>70</v>
      </c>
      <c r="C136" s="141">
        <f>SUM(C128:C135)</f>
        <v>7592</v>
      </c>
      <c r="D136" s="141">
        <f>SUM(D128:D135)</f>
        <v>6542</v>
      </c>
      <c r="F136" s="57">
        <f>SUM(F128:F135)</f>
        <v>1</v>
      </c>
      <c r="G136" s="57">
        <f>SUM(G128:G135)</f>
        <v>1</v>
      </c>
    </row>
    <row r="137" spans="1:7" ht="15" customHeight="1" x14ac:dyDescent="0.25">
      <c r="A137" s="42"/>
      <c r="B137" s="43" t="s">
        <v>436</v>
      </c>
      <c r="C137" s="42" t="s">
        <v>393</v>
      </c>
      <c r="D137" s="42" t="s">
        <v>394</v>
      </c>
      <c r="E137" s="44"/>
      <c r="F137" s="42" t="s">
        <v>269</v>
      </c>
      <c r="G137" s="42" t="s">
        <v>395</v>
      </c>
    </row>
    <row r="138" spans="1:7" x14ac:dyDescent="0.25">
      <c r="A138" s="23" t="s">
        <v>437</v>
      </c>
      <c r="B138" s="23" t="s">
        <v>417</v>
      </c>
      <c r="C138" s="142">
        <v>0.58099999999999996</v>
      </c>
      <c r="D138" s="143"/>
      <c r="E138" s="141"/>
      <c r="G138" s="23"/>
    </row>
    <row r="139" spans="1:7" x14ac:dyDescent="0.25">
      <c r="C139" s="143"/>
      <c r="D139" s="143"/>
      <c r="E139" s="141"/>
      <c r="G139" s="23"/>
    </row>
    <row r="140" spans="1:7" x14ac:dyDescent="0.25">
      <c r="B140" s="40" t="s">
        <v>418</v>
      </c>
      <c r="C140" s="143"/>
      <c r="D140" s="143"/>
      <c r="E140" s="141"/>
      <c r="G140" s="23"/>
    </row>
    <row r="141" spans="1:7" x14ac:dyDescent="0.25">
      <c r="A141" s="23" t="s">
        <v>438</v>
      </c>
      <c r="B141" s="23" t="s">
        <v>420</v>
      </c>
      <c r="C141" s="141">
        <v>1472</v>
      </c>
      <c r="D141" s="141">
        <v>3147</v>
      </c>
      <c r="E141" s="141"/>
      <c r="F141" s="121">
        <f>IF($C$149=0,"",IF(C141="[Mark as ND1 if not relevant]","",C141/$C$149))</f>
        <v>0.19388830347734456</v>
      </c>
      <c r="G141" s="48">
        <f>IF($D$149=0,"",IF(D141="[Mark as ND1 if not relevant]","",D141/$D$149))</f>
        <v>0.48104555181901559</v>
      </c>
    </row>
    <row r="142" spans="1:7" x14ac:dyDescent="0.25">
      <c r="A142" s="23" t="s">
        <v>439</v>
      </c>
      <c r="B142" s="23" t="s">
        <v>422</v>
      </c>
      <c r="C142" s="141">
        <v>887</v>
      </c>
      <c r="D142" s="141">
        <v>745</v>
      </c>
      <c r="E142" s="141"/>
      <c r="F142" s="121">
        <f t="shared" ref="F142:F148" si="8">IF($C$149=0,"",IF(C142="[Mark as ND1 if not relevant]","",C142/$C$149))</f>
        <v>0.11683350895679663</v>
      </c>
      <c r="G142" s="48">
        <f t="shared" ref="G142:G148" si="9">IF($D$149=0,"",IF(D142="[Mark as ND1 if not relevant]","",D142/$D$149))</f>
        <v>0.1138795475389789</v>
      </c>
    </row>
    <row r="143" spans="1:7" x14ac:dyDescent="0.25">
      <c r="A143" s="23" t="s">
        <v>440</v>
      </c>
      <c r="B143" s="23" t="s">
        <v>424</v>
      </c>
      <c r="C143" s="141">
        <v>1309</v>
      </c>
      <c r="D143" s="141">
        <v>853</v>
      </c>
      <c r="E143" s="141"/>
      <c r="F143" s="121">
        <f t="shared" si="8"/>
        <v>0.17241833508956797</v>
      </c>
      <c r="G143" s="48">
        <f t="shared" si="9"/>
        <v>0.13038826047080404</v>
      </c>
    </row>
    <row r="144" spans="1:7" x14ac:dyDescent="0.25">
      <c r="A144" s="23" t="s">
        <v>441</v>
      </c>
      <c r="B144" s="23" t="s">
        <v>426</v>
      </c>
      <c r="C144" s="141">
        <v>1512</v>
      </c>
      <c r="D144" s="141">
        <v>814</v>
      </c>
      <c r="E144" s="141"/>
      <c r="F144" s="121">
        <f t="shared" si="8"/>
        <v>0.19915700737618547</v>
      </c>
      <c r="G144" s="48">
        <f t="shared" si="9"/>
        <v>0.1244267808009783</v>
      </c>
    </row>
    <row r="145" spans="1:14" x14ac:dyDescent="0.25">
      <c r="A145" s="23" t="s">
        <v>442</v>
      </c>
      <c r="B145" s="23" t="s">
        <v>428</v>
      </c>
      <c r="C145" s="141">
        <v>2000</v>
      </c>
      <c r="D145" s="141">
        <v>906</v>
      </c>
      <c r="E145" s="141"/>
      <c r="F145" s="121">
        <f t="shared" si="8"/>
        <v>0.26343519494204426</v>
      </c>
      <c r="G145" s="48">
        <f t="shared" si="9"/>
        <v>0.13848975848364414</v>
      </c>
    </row>
    <row r="146" spans="1:14" x14ac:dyDescent="0.25">
      <c r="A146" s="23" t="s">
        <v>443</v>
      </c>
      <c r="B146" s="23" t="s">
        <v>430</v>
      </c>
      <c r="C146" s="141">
        <v>253</v>
      </c>
      <c r="D146" s="141">
        <v>13</v>
      </c>
      <c r="E146" s="141"/>
      <c r="F146" s="121">
        <f t="shared" si="8"/>
        <v>3.3324552160168601E-2</v>
      </c>
      <c r="G146" s="48">
        <f t="shared" si="9"/>
        <v>1.9871598899419136E-3</v>
      </c>
    </row>
    <row r="147" spans="1:14" x14ac:dyDescent="0.25">
      <c r="A147" s="23" t="s">
        <v>444</v>
      </c>
      <c r="B147" s="23" t="s">
        <v>432</v>
      </c>
      <c r="C147" s="141">
        <v>80</v>
      </c>
      <c r="D147" s="141">
        <v>31</v>
      </c>
      <c r="E147" s="141"/>
      <c r="F147" s="121">
        <f t="shared" si="8"/>
        <v>1.053740779768177E-2</v>
      </c>
      <c r="G147" s="48">
        <f t="shared" si="9"/>
        <v>4.7386120452461017E-3</v>
      </c>
    </row>
    <row r="148" spans="1:14" x14ac:dyDescent="0.25">
      <c r="A148" s="23" t="s">
        <v>445</v>
      </c>
      <c r="B148" s="23" t="s">
        <v>434</v>
      </c>
      <c r="C148" s="141">
        <v>79</v>
      </c>
      <c r="D148" s="141">
        <v>33</v>
      </c>
      <c r="E148" s="141"/>
      <c r="F148" s="121">
        <f t="shared" si="8"/>
        <v>1.0405690200210748E-2</v>
      </c>
      <c r="G148" s="48">
        <f t="shared" si="9"/>
        <v>5.0443289513910118E-3</v>
      </c>
    </row>
    <row r="149" spans="1:14" x14ac:dyDescent="0.25">
      <c r="A149" s="23" t="s">
        <v>446</v>
      </c>
      <c r="B149" s="49" t="s">
        <v>70</v>
      </c>
      <c r="C149" s="141">
        <f>SUM(C141:C148)</f>
        <v>7592</v>
      </c>
      <c r="D149" s="141">
        <f>SUM(D141:D148)</f>
        <v>6542</v>
      </c>
      <c r="F149" s="115">
        <f>SUM(F141:F148)</f>
        <v>1</v>
      </c>
      <c r="G149" s="57">
        <f>SUM(G141:G148)</f>
        <v>1</v>
      </c>
    </row>
    <row r="150" spans="1:14" ht="15" customHeight="1" x14ac:dyDescent="0.25">
      <c r="A150" s="42"/>
      <c r="B150" s="43" t="s">
        <v>447</v>
      </c>
      <c r="C150" s="42" t="s">
        <v>269</v>
      </c>
      <c r="D150" s="42"/>
      <c r="E150" s="44"/>
      <c r="F150" s="42"/>
      <c r="G150" s="42"/>
    </row>
    <row r="151" spans="1:14" x14ac:dyDescent="0.25">
      <c r="A151" s="23" t="s">
        <v>448</v>
      </c>
      <c r="B151" s="23" t="s">
        <v>449</v>
      </c>
      <c r="C151" s="144">
        <v>0.97499999999999998</v>
      </c>
      <c r="E151" s="57"/>
      <c r="F151" s="57"/>
      <c r="G151" s="57"/>
    </row>
    <row r="152" spans="1:14" x14ac:dyDescent="0.25">
      <c r="A152" s="23" t="s">
        <v>450</v>
      </c>
      <c r="B152" s="23" t="s">
        <v>451</v>
      </c>
      <c r="C152" s="144">
        <v>0</v>
      </c>
      <c r="E152" s="57"/>
      <c r="F152" s="57"/>
    </row>
    <row r="153" spans="1:14" x14ac:dyDescent="0.25">
      <c r="A153" s="23" t="s">
        <v>452</v>
      </c>
      <c r="B153" s="23" t="s">
        <v>453</v>
      </c>
      <c r="C153" s="144">
        <v>2.1999999999999999E-2</v>
      </c>
      <c r="E153" s="57"/>
      <c r="F153" s="57"/>
    </row>
    <row r="154" spans="1:14" x14ac:dyDescent="0.25">
      <c r="A154" s="23" t="s">
        <v>454</v>
      </c>
      <c r="B154" s="40" t="s">
        <v>732</v>
      </c>
      <c r="C154" s="134">
        <v>0</v>
      </c>
      <c r="D154" s="37"/>
      <c r="E154" s="37"/>
      <c r="F154" s="54"/>
      <c r="G154" s="54"/>
      <c r="H154" s="21"/>
      <c r="I154" s="23"/>
      <c r="J154" s="23"/>
      <c r="K154" s="23"/>
      <c r="L154" s="21"/>
      <c r="M154" s="21"/>
      <c r="N154" s="21"/>
    </row>
    <row r="155" spans="1:14" x14ac:dyDescent="0.25">
      <c r="A155" s="23" t="s">
        <v>739</v>
      </c>
      <c r="B155" s="23" t="s">
        <v>68</v>
      </c>
      <c r="C155" s="134">
        <v>0</v>
      </c>
      <c r="E155" s="57"/>
      <c r="F155" s="57"/>
    </row>
    <row r="156" spans="1:14" ht="15" customHeight="1" x14ac:dyDescent="0.25">
      <c r="A156" s="42"/>
      <c r="B156" s="43" t="s">
        <v>455</v>
      </c>
      <c r="C156" s="42" t="s">
        <v>269</v>
      </c>
      <c r="D156" s="42"/>
      <c r="E156" s="44"/>
      <c r="F156" s="42"/>
      <c r="G156" s="45"/>
    </row>
    <row r="157" spans="1:14" x14ac:dyDescent="0.25">
      <c r="A157" s="23" t="s">
        <v>7</v>
      </c>
      <c r="B157" s="23" t="s">
        <v>733</v>
      </c>
      <c r="C157" s="142">
        <v>0.96899999999999997</v>
      </c>
      <c r="E157" s="21"/>
      <c r="F157" s="21"/>
    </row>
    <row r="158" spans="1:14" x14ac:dyDescent="0.25">
      <c r="A158" s="23" t="s">
        <v>456</v>
      </c>
      <c r="B158" s="23" t="s">
        <v>457</v>
      </c>
      <c r="C158" s="142">
        <v>0</v>
      </c>
      <c r="E158" s="21"/>
      <c r="F158" s="21"/>
    </row>
    <row r="159" spans="1:14" x14ac:dyDescent="0.25">
      <c r="A159" s="23" t="s">
        <v>458</v>
      </c>
      <c r="B159" s="23" t="s">
        <v>68</v>
      </c>
      <c r="C159" s="142">
        <v>3.1E-2</v>
      </c>
      <c r="E159" s="21"/>
      <c r="F159" s="21"/>
    </row>
    <row r="160" spans="1:14" ht="18.75" x14ac:dyDescent="0.25">
      <c r="A160" s="72"/>
      <c r="B160" s="73" t="s">
        <v>459</v>
      </c>
      <c r="C160" s="72"/>
      <c r="D160" s="72"/>
      <c r="E160" s="72"/>
      <c r="F160" s="74"/>
      <c r="G160" s="74"/>
    </row>
    <row r="161" spans="1:7" ht="15" customHeight="1" x14ac:dyDescent="0.25">
      <c r="A161" s="42"/>
      <c r="B161" s="43" t="s">
        <v>460</v>
      </c>
      <c r="C161" s="42" t="s">
        <v>393</v>
      </c>
      <c r="D161" s="42" t="s">
        <v>394</v>
      </c>
      <c r="E161" s="42"/>
      <c r="F161" s="42" t="s">
        <v>270</v>
      </c>
      <c r="G161" s="42" t="s">
        <v>395</v>
      </c>
    </row>
    <row r="162" spans="1:7" x14ac:dyDescent="0.25">
      <c r="A162" s="23" t="s">
        <v>461</v>
      </c>
      <c r="B162" s="23" t="s">
        <v>397</v>
      </c>
      <c r="C162" s="23" t="s">
        <v>554</v>
      </c>
      <c r="D162" s="37"/>
      <c r="E162" s="37"/>
      <c r="F162" s="54"/>
      <c r="G162" s="54"/>
    </row>
    <row r="163" spans="1:7" x14ac:dyDescent="0.25">
      <c r="A163" s="37"/>
      <c r="D163" s="37"/>
      <c r="E163" s="37"/>
      <c r="F163" s="54"/>
      <c r="G163" s="54"/>
    </row>
    <row r="164" spans="1:7" x14ac:dyDescent="0.25">
      <c r="B164" s="23" t="s">
        <v>398</v>
      </c>
      <c r="D164" s="37"/>
      <c r="E164" s="37"/>
      <c r="F164" s="54"/>
      <c r="G164" s="54"/>
    </row>
    <row r="165" spans="1:7" x14ac:dyDescent="0.25">
      <c r="A165" s="23" t="s">
        <v>462</v>
      </c>
      <c r="B165" s="40" t="s">
        <v>766</v>
      </c>
      <c r="C165" s="23" t="s">
        <v>554</v>
      </c>
      <c r="D165" s="23" t="str">
        <f>C165</f>
        <v>ND1</v>
      </c>
      <c r="E165" s="37"/>
      <c r="F165" s="48" t="str">
        <f t="shared" ref="F165:F173" si="10">IF($C$174=0,"",IF(C165="[for completion]","",C165/$C$174))</f>
        <v/>
      </c>
      <c r="G165" s="48" t="str">
        <f t="shared" ref="G165:G173" si="11">IF($D$174=0,"",IF(D165="[for completion]","",D165/$D$174))</f>
        <v/>
      </c>
    </row>
    <row r="166" spans="1:7" x14ac:dyDescent="0.25">
      <c r="A166" s="23" t="s">
        <v>463</v>
      </c>
      <c r="B166" s="40" t="s">
        <v>767</v>
      </c>
      <c r="C166" s="23" t="s">
        <v>554</v>
      </c>
      <c r="D166" s="23" t="str">
        <f t="shared" ref="D166:D173" si="12">C166</f>
        <v>ND1</v>
      </c>
      <c r="E166" s="37"/>
      <c r="F166" s="48" t="str">
        <f t="shared" si="10"/>
        <v/>
      </c>
      <c r="G166" s="48" t="str">
        <f t="shared" si="11"/>
        <v/>
      </c>
    </row>
    <row r="167" spans="1:7" x14ac:dyDescent="0.25">
      <c r="A167" s="23" t="s">
        <v>464</v>
      </c>
      <c r="B167" s="40" t="s">
        <v>768</v>
      </c>
      <c r="C167" s="23" t="s">
        <v>554</v>
      </c>
      <c r="D167" s="23" t="str">
        <f t="shared" si="12"/>
        <v>ND1</v>
      </c>
      <c r="E167" s="37"/>
      <c r="F167" s="48" t="str">
        <f t="shared" si="10"/>
        <v/>
      </c>
      <c r="G167" s="48" t="str">
        <f t="shared" si="11"/>
        <v/>
      </c>
    </row>
    <row r="168" spans="1:7" x14ac:dyDescent="0.25">
      <c r="A168" s="23" t="s">
        <v>465</v>
      </c>
      <c r="B168" s="40" t="s">
        <v>769</v>
      </c>
      <c r="C168" s="23" t="s">
        <v>554</v>
      </c>
      <c r="D168" s="23" t="str">
        <f t="shared" si="12"/>
        <v>ND1</v>
      </c>
      <c r="E168" s="37"/>
      <c r="F168" s="48" t="str">
        <f t="shared" si="10"/>
        <v/>
      </c>
      <c r="G168" s="48" t="str">
        <f t="shared" si="11"/>
        <v/>
      </c>
    </row>
    <row r="169" spans="1:7" x14ac:dyDescent="0.25">
      <c r="A169" s="23" t="s">
        <v>466</v>
      </c>
      <c r="B169" s="40" t="s">
        <v>770</v>
      </c>
      <c r="C169" s="23" t="s">
        <v>554</v>
      </c>
      <c r="D169" s="23" t="str">
        <f t="shared" si="12"/>
        <v>ND1</v>
      </c>
      <c r="E169" s="37"/>
      <c r="F169" s="48" t="str">
        <f t="shared" si="10"/>
        <v/>
      </c>
      <c r="G169" s="48" t="str">
        <f t="shared" si="11"/>
        <v/>
      </c>
    </row>
    <row r="170" spans="1:7" x14ac:dyDescent="0.25">
      <c r="A170" s="23" t="s">
        <v>467</v>
      </c>
      <c r="B170" s="40" t="s">
        <v>771</v>
      </c>
      <c r="C170" s="23" t="s">
        <v>554</v>
      </c>
      <c r="D170" s="23" t="str">
        <f t="shared" si="12"/>
        <v>ND1</v>
      </c>
      <c r="E170" s="37"/>
      <c r="F170" s="48" t="str">
        <f t="shared" si="10"/>
        <v/>
      </c>
      <c r="G170" s="48" t="str">
        <f t="shared" si="11"/>
        <v/>
      </c>
    </row>
    <row r="171" spans="1:7" x14ac:dyDescent="0.25">
      <c r="A171" s="23" t="s">
        <v>468</v>
      </c>
      <c r="B171" s="40" t="s">
        <v>772</v>
      </c>
      <c r="C171" s="23" t="s">
        <v>554</v>
      </c>
      <c r="D171" s="23" t="str">
        <f t="shared" si="12"/>
        <v>ND1</v>
      </c>
      <c r="E171" s="37"/>
      <c r="F171" s="48" t="str">
        <f t="shared" si="10"/>
        <v/>
      </c>
      <c r="G171" s="48" t="str">
        <f t="shared" si="11"/>
        <v/>
      </c>
    </row>
    <row r="172" spans="1:7" x14ac:dyDescent="0.25">
      <c r="A172" s="23" t="s">
        <v>469</v>
      </c>
      <c r="B172" s="40" t="s">
        <v>773</v>
      </c>
      <c r="C172" s="23" t="s">
        <v>554</v>
      </c>
      <c r="D172" s="23" t="str">
        <f t="shared" si="12"/>
        <v>ND1</v>
      </c>
      <c r="E172" s="37"/>
      <c r="F172" s="48" t="str">
        <f t="shared" si="10"/>
        <v/>
      </c>
      <c r="G172" s="48" t="str">
        <f t="shared" si="11"/>
        <v/>
      </c>
    </row>
    <row r="173" spans="1:7" x14ac:dyDescent="0.25">
      <c r="A173" s="23" t="s">
        <v>470</v>
      </c>
      <c r="B173" s="40" t="s">
        <v>774</v>
      </c>
      <c r="C173" s="23" t="s">
        <v>554</v>
      </c>
      <c r="D173" s="23" t="str">
        <f t="shared" si="12"/>
        <v>ND1</v>
      </c>
      <c r="E173" s="37"/>
      <c r="F173" s="48" t="str">
        <f t="shared" si="10"/>
        <v/>
      </c>
      <c r="G173" s="48" t="str">
        <f t="shared" si="11"/>
        <v/>
      </c>
    </row>
    <row r="174" spans="1:7" x14ac:dyDescent="0.25">
      <c r="A174" s="23" t="s">
        <v>471</v>
      </c>
      <c r="B174" s="49" t="s">
        <v>70</v>
      </c>
      <c r="C174" s="40">
        <f>SUM(C165:C173)</f>
        <v>0</v>
      </c>
      <c r="D174" s="40">
        <f>SUM(D165:D173)</f>
        <v>0</v>
      </c>
      <c r="E174" s="57"/>
      <c r="F174" s="50">
        <f>SUM(F165:F173)</f>
        <v>0</v>
      </c>
      <c r="G174" s="50">
        <f>SUM(G165:G173)</f>
        <v>0</v>
      </c>
    </row>
    <row r="175" spans="1:7" ht="15" customHeight="1" x14ac:dyDescent="0.25">
      <c r="A175" s="42"/>
      <c r="B175" s="43" t="s">
        <v>472</v>
      </c>
      <c r="C175" s="42" t="s">
        <v>393</v>
      </c>
      <c r="D175" s="42" t="s">
        <v>394</v>
      </c>
      <c r="E175" s="42"/>
      <c r="F175" s="42" t="s">
        <v>270</v>
      </c>
      <c r="G175" s="42" t="s">
        <v>395</v>
      </c>
    </row>
    <row r="176" spans="1:7" x14ac:dyDescent="0.25">
      <c r="A176" s="23" t="s">
        <v>473</v>
      </c>
      <c r="B176" s="23" t="s">
        <v>417</v>
      </c>
      <c r="C176" s="76" t="s">
        <v>554</v>
      </c>
      <c r="G176" s="23"/>
    </row>
    <row r="177" spans="1:7" x14ac:dyDescent="0.25">
      <c r="G177" s="23"/>
    </row>
    <row r="178" spans="1:7" x14ac:dyDescent="0.25">
      <c r="B178" s="40" t="s">
        <v>418</v>
      </c>
      <c r="G178" s="23"/>
    </row>
    <row r="179" spans="1:7" x14ac:dyDescent="0.25">
      <c r="A179" s="23" t="s">
        <v>474</v>
      </c>
      <c r="B179" s="23" t="s">
        <v>420</v>
      </c>
      <c r="C179" s="23" t="s">
        <v>554</v>
      </c>
      <c r="D179" s="23" t="s">
        <v>554</v>
      </c>
      <c r="F179" s="48" t="str">
        <f>IF($C$187=0,"",IF(C179="[for completion]","",C179/$C$187))</f>
        <v/>
      </c>
      <c r="G179" s="48" t="str">
        <f>IF($D$187=0,"",IF(D179="[for completion]","",D179/$D$187))</f>
        <v/>
      </c>
    </row>
    <row r="180" spans="1:7" x14ac:dyDescent="0.25">
      <c r="A180" s="23" t="s">
        <v>475</v>
      </c>
      <c r="B180" s="23" t="s">
        <v>422</v>
      </c>
      <c r="C180" s="23" t="s">
        <v>554</v>
      </c>
      <c r="D180" s="23" t="s">
        <v>554</v>
      </c>
      <c r="F180" s="48" t="str">
        <f t="shared" ref="F180:F186" si="13">IF($C$187=0,"",IF(C180="[for completion]","",C180/$C$187))</f>
        <v/>
      </c>
      <c r="G180" s="48" t="str">
        <f t="shared" ref="G180:G186" si="14">IF($D$187=0,"",IF(D180="[for completion]","",D180/$D$187))</f>
        <v/>
      </c>
    </row>
    <row r="181" spans="1:7" x14ac:dyDescent="0.25">
      <c r="A181" s="23" t="s">
        <v>476</v>
      </c>
      <c r="B181" s="23" t="s">
        <v>424</v>
      </c>
      <c r="C181" s="23" t="s">
        <v>554</v>
      </c>
      <c r="D181" s="23" t="s">
        <v>554</v>
      </c>
      <c r="F181" s="48" t="str">
        <f t="shared" si="13"/>
        <v/>
      </c>
      <c r="G181" s="48" t="str">
        <f t="shared" si="14"/>
        <v/>
      </c>
    </row>
    <row r="182" spans="1:7" x14ac:dyDescent="0.25">
      <c r="A182" s="23" t="s">
        <v>477</v>
      </c>
      <c r="B182" s="23" t="s">
        <v>426</v>
      </c>
      <c r="C182" s="23" t="s">
        <v>554</v>
      </c>
      <c r="D182" s="23" t="s">
        <v>554</v>
      </c>
      <c r="F182" s="48" t="str">
        <f t="shared" si="13"/>
        <v/>
      </c>
      <c r="G182" s="48" t="str">
        <f t="shared" si="14"/>
        <v/>
      </c>
    </row>
    <row r="183" spans="1:7" x14ac:dyDescent="0.25">
      <c r="A183" s="23" t="s">
        <v>478</v>
      </c>
      <c r="B183" s="23" t="s">
        <v>428</v>
      </c>
      <c r="C183" s="23" t="s">
        <v>554</v>
      </c>
      <c r="D183" s="23" t="s">
        <v>554</v>
      </c>
      <c r="F183" s="48" t="str">
        <f t="shared" si="13"/>
        <v/>
      </c>
      <c r="G183" s="48" t="str">
        <f t="shared" si="14"/>
        <v/>
      </c>
    </row>
    <row r="184" spans="1:7" x14ac:dyDescent="0.25">
      <c r="A184" s="23" t="s">
        <v>479</v>
      </c>
      <c r="B184" s="23" t="s">
        <v>430</v>
      </c>
      <c r="C184" s="23" t="s">
        <v>554</v>
      </c>
      <c r="D184" s="23" t="s">
        <v>554</v>
      </c>
      <c r="F184" s="48" t="str">
        <f t="shared" si="13"/>
        <v/>
      </c>
      <c r="G184" s="48" t="str">
        <f t="shared" si="14"/>
        <v/>
      </c>
    </row>
    <row r="185" spans="1:7" x14ac:dyDescent="0.25">
      <c r="A185" s="23" t="s">
        <v>480</v>
      </c>
      <c r="B185" s="23" t="s">
        <v>432</v>
      </c>
      <c r="C185" s="23" t="s">
        <v>554</v>
      </c>
      <c r="D185" s="23" t="s">
        <v>554</v>
      </c>
      <c r="F185" s="48" t="str">
        <f t="shared" si="13"/>
        <v/>
      </c>
      <c r="G185" s="48" t="str">
        <f t="shared" si="14"/>
        <v/>
      </c>
    </row>
    <row r="186" spans="1:7" x14ac:dyDescent="0.25">
      <c r="A186" s="23" t="s">
        <v>481</v>
      </c>
      <c r="B186" s="23" t="s">
        <v>434</v>
      </c>
      <c r="C186" s="23" t="s">
        <v>554</v>
      </c>
      <c r="D186" s="23" t="s">
        <v>554</v>
      </c>
      <c r="F186" s="48" t="str">
        <f t="shared" si="13"/>
        <v/>
      </c>
      <c r="G186" s="48" t="str">
        <f t="shared" si="14"/>
        <v/>
      </c>
    </row>
    <row r="187" spans="1:7" x14ac:dyDescent="0.25">
      <c r="A187" s="23" t="s">
        <v>482</v>
      </c>
      <c r="B187" s="49" t="s">
        <v>70</v>
      </c>
      <c r="C187" s="23">
        <f>SUM(C179:C186)</f>
        <v>0</v>
      </c>
      <c r="D187" s="23">
        <f>SUM(D179:D186)</f>
        <v>0</v>
      </c>
      <c r="F187" s="57">
        <f>SUM(F179:F186)</f>
        <v>0</v>
      </c>
      <c r="G187" s="57">
        <f>SUM(G179:G186)</f>
        <v>0</v>
      </c>
    </row>
    <row r="188" spans="1:7" ht="15" customHeight="1" x14ac:dyDescent="0.25">
      <c r="A188" s="42"/>
      <c r="B188" s="43" t="s">
        <v>483</v>
      </c>
      <c r="C188" s="42" t="s">
        <v>393</v>
      </c>
      <c r="D188" s="42" t="s">
        <v>394</v>
      </c>
      <c r="E188" s="42"/>
      <c r="F188" s="42" t="s">
        <v>270</v>
      </c>
      <c r="G188" s="42" t="s">
        <v>395</v>
      </c>
    </row>
    <row r="189" spans="1:7" x14ac:dyDescent="0.25">
      <c r="A189" s="23" t="s">
        <v>484</v>
      </c>
      <c r="B189" s="23" t="s">
        <v>417</v>
      </c>
      <c r="C189" s="76" t="s">
        <v>554</v>
      </c>
      <c r="G189" s="23"/>
    </row>
    <row r="190" spans="1:7" x14ac:dyDescent="0.25">
      <c r="G190" s="23"/>
    </row>
    <row r="191" spans="1:7" x14ac:dyDescent="0.25">
      <c r="B191" s="40" t="s">
        <v>418</v>
      </c>
      <c r="G191" s="23"/>
    </row>
    <row r="192" spans="1:7" x14ac:dyDescent="0.25">
      <c r="A192" s="23" t="s">
        <v>485</v>
      </c>
      <c r="B192" s="23" t="s">
        <v>420</v>
      </c>
      <c r="C192" s="23" t="s">
        <v>554</v>
      </c>
      <c r="D192" s="23" t="s">
        <v>554</v>
      </c>
      <c r="F192" s="48" t="str">
        <f>IF($C$200=0,"",IF(C192="[Mark as ND1 if not relevant]","",C192/$C$200))</f>
        <v/>
      </c>
      <c r="G192" s="48" t="str">
        <f>IF($D$200=0,"",IF(D192="[Mark as ND1 if not relevant]","",D192/$D$200))</f>
        <v/>
      </c>
    </row>
    <row r="193" spans="1:7" x14ac:dyDescent="0.25">
      <c r="A193" s="23" t="s">
        <v>486</v>
      </c>
      <c r="B193" s="23" t="s">
        <v>422</v>
      </c>
      <c r="C193" s="23" t="s">
        <v>554</v>
      </c>
      <c r="D193" s="23" t="s">
        <v>554</v>
      </c>
      <c r="F193" s="48" t="str">
        <f t="shared" ref="F193:F199" si="15">IF($C$200=0,"",IF(C193="[Mark as ND1 if not relevant]","",C193/$C$200))</f>
        <v/>
      </c>
      <c r="G193" s="48" t="str">
        <f t="shared" ref="G193:G199" si="16">IF($D$200=0,"",IF(D193="[Mark as ND1 if not relevant]","",D193/$D$200))</f>
        <v/>
      </c>
    </row>
    <row r="194" spans="1:7" x14ac:dyDescent="0.25">
      <c r="A194" s="23" t="s">
        <v>487</v>
      </c>
      <c r="B194" s="23" t="s">
        <v>424</v>
      </c>
      <c r="C194" s="23" t="s">
        <v>554</v>
      </c>
      <c r="D194" s="23" t="s">
        <v>554</v>
      </c>
      <c r="F194" s="48" t="str">
        <f t="shared" si="15"/>
        <v/>
      </c>
      <c r="G194" s="48" t="str">
        <f t="shared" si="16"/>
        <v/>
      </c>
    </row>
    <row r="195" spans="1:7" x14ac:dyDescent="0.25">
      <c r="A195" s="23" t="s">
        <v>488</v>
      </c>
      <c r="B195" s="23" t="s">
        <v>426</v>
      </c>
      <c r="C195" s="23" t="s">
        <v>554</v>
      </c>
      <c r="D195" s="23" t="s">
        <v>554</v>
      </c>
      <c r="F195" s="48" t="str">
        <f t="shared" si="15"/>
        <v/>
      </c>
      <c r="G195" s="48" t="str">
        <f t="shared" si="16"/>
        <v/>
      </c>
    </row>
    <row r="196" spans="1:7" x14ac:dyDescent="0.25">
      <c r="A196" s="23" t="s">
        <v>489</v>
      </c>
      <c r="B196" s="23" t="s">
        <v>428</v>
      </c>
      <c r="C196" s="23" t="s">
        <v>554</v>
      </c>
      <c r="D196" s="23" t="s">
        <v>554</v>
      </c>
      <c r="F196" s="48" t="str">
        <f t="shared" si="15"/>
        <v/>
      </c>
      <c r="G196" s="48" t="str">
        <f t="shared" si="16"/>
        <v/>
      </c>
    </row>
    <row r="197" spans="1:7" x14ac:dyDescent="0.25">
      <c r="A197" s="23" t="s">
        <v>490</v>
      </c>
      <c r="B197" s="23" t="s">
        <v>430</v>
      </c>
      <c r="C197" s="23" t="s">
        <v>554</v>
      </c>
      <c r="D197" s="23" t="s">
        <v>554</v>
      </c>
      <c r="F197" s="48" t="str">
        <f t="shared" si="15"/>
        <v/>
      </c>
      <c r="G197" s="48" t="str">
        <f t="shared" si="16"/>
        <v/>
      </c>
    </row>
    <row r="198" spans="1:7" x14ac:dyDescent="0.25">
      <c r="A198" s="23" t="s">
        <v>491</v>
      </c>
      <c r="B198" s="23" t="s">
        <v>432</v>
      </c>
      <c r="C198" s="23" t="s">
        <v>554</v>
      </c>
      <c r="D198" s="23" t="s">
        <v>554</v>
      </c>
      <c r="F198" s="48" t="str">
        <f t="shared" si="15"/>
        <v/>
      </c>
      <c r="G198" s="48" t="str">
        <f t="shared" si="16"/>
        <v/>
      </c>
    </row>
    <row r="199" spans="1:7" x14ac:dyDescent="0.25">
      <c r="A199" s="23" t="s">
        <v>492</v>
      </c>
      <c r="B199" s="23" t="s">
        <v>434</v>
      </c>
      <c r="C199" s="23" t="s">
        <v>554</v>
      </c>
      <c r="D199" s="23" t="s">
        <v>554</v>
      </c>
      <c r="F199" s="48" t="str">
        <f t="shared" si="15"/>
        <v/>
      </c>
      <c r="G199" s="48" t="str">
        <f t="shared" si="16"/>
        <v/>
      </c>
    </row>
    <row r="200" spans="1:7" x14ac:dyDescent="0.25">
      <c r="A200" s="23" t="s">
        <v>493</v>
      </c>
      <c r="B200" s="49" t="s">
        <v>70</v>
      </c>
      <c r="C200" s="23">
        <f>SUM(C192:C199)</f>
        <v>0</v>
      </c>
      <c r="D200" s="23">
        <f>SUM(D192:D199)</f>
        <v>0</v>
      </c>
      <c r="F200" s="57">
        <f>SUM(F192:F199)</f>
        <v>0</v>
      </c>
      <c r="G200" s="57">
        <f>SUM(G192:G199)</f>
        <v>0</v>
      </c>
    </row>
    <row r="201" spans="1:7" ht="15" customHeight="1" x14ac:dyDescent="0.25">
      <c r="A201" s="42"/>
      <c r="B201" s="43" t="s">
        <v>494</v>
      </c>
      <c r="C201" s="42" t="s">
        <v>495</v>
      </c>
      <c r="D201" s="42"/>
      <c r="E201" s="42"/>
      <c r="F201" s="42"/>
      <c r="G201" s="45"/>
    </row>
    <row r="202" spans="1:7" x14ac:dyDescent="0.25">
      <c r="A202" s="23" t="s">
        <v>496</v>
      </c>
      <c r="B202" s="40" t="s">
        <v>497</v>
      </c>
      <c r="C202" s="23" t="s">
        <v>554</v>
      </c>
      <c r="G202" s="23"/>
    </row>
    <row r="203" spans="1:7" x14ac:dyDescent="0.25">
      <c r="A203" s="23" t="s">
        <v>498</v>
      </c>
      <c r="B203" s="40" t="s">
        <v>499</v>
      </c>
      <c r="C203" s="23" t="s">
        <v>554</v>
      </c>
      <c r="G203" s="23"/>
    </row>
    <row r="204" spans="1:7" x14ac:dyDescent="0.25">
      <c r="A204" s="23" t="s">
        <v>500</v>
      </c>
      <c r="B204" s="40" t="s">
        <v>501</v>
      </c>
      <c r="C204" s="23" t="s">
        <v>554</v>
      </c>
      <c r="G204" s="23"/>
    </row>
    <row r="205" spans="1:7" x14ac:dyDescent="0.25">
      <c r="A205" s="23" t="s">
        <v>502</v>
      </c>
      <c r="B205" s="40" t="s">
        <v>503</v>
      </c>
      <c r="C205" s="23" t="s">
        <v>554</v>
      </c>
      <c r="G205" s="23"/>
    </row>
    <row r="206" spans="1:7" x14ac:dyDescent="0.25">
      <c r="A206" s="23" t="s">
        <v>504</v>
      </c>
      <c r="B206" s="40" t="s">
        <v>505</v>
      </c>
      <c r="C206" s="23" t="s">
        <v>554</v>
      </c>
      <c r="G206" s="23"/>
    </row>
    <row r="207" spans="1:7" x14ac:dyDescent="0.25">
      <c r="A207" s="23" t="s">
        <v>506</v>
      </c>
      <c r="B207" s="40" t="s">
        <v>507</v>
      </c>
      <c r="C207" s="23" t="s">
        <v>554</v>
      </c>
      <c r="G207" s="23"/>
    </row>
    <row r="208" spans="1:7" x14ac:dyDescent="0.25">
      <c r="A208" s="23" t="s">
        <v>508</v>
      </c>
      <c r="B208" s="40" t="s">
        <v>509</v>
      </c>
      <c r="C208" s="23" t="s">
        <v>554</v>
      </c>
      <c r="G208" s="23"/>
    </row>
    <row r="209" spans="1:7" x14ac:dyDescent="0.25">
      <c r="A209" s="23" t="s">
        <v>510</v>
      </c>
      <c r="B209" s="40" t="s">
        <v>511</v>
      </c>
      <c r="C209" s="23" t="s">
        <v>554</v>
      </c>
      <c r="G209" s="23"/>
    </row>
    <row r="210" spans="1:7" x14ac:dyDescent="0.25">
      <c r="A210" s="23" t="s">
        <v>512</v>
      </c>
      <c r="B210" s="40" t="s">
        <v>513</v>
      </c>
      <c r="C210" s="23" t="s">
        <v>554</v>
      </c>
      <c r="G210" s="23"/>
    </row>
    <row r="211" spans="1:7" x14ac:dyDescent="0.25">
      <c r="A211" s="23" t="s">
        <v>514</v>
      </c>
      <c r="B211" s="40" t="s">
        <v>68</v>
      </c>
      <c r="C211" s="23" t="s">
        <v>554</v>
      </c>
      <c r="G211" s="23"/>
    </row>
  </sheetData>
  <protectedRanges>
    <protectedRange sqref="C13:C14" name="Mortgage Asset I_1"/>
    <protectedRange sqref="C19" name="Mortgage Asset I_2"/>
    <protectedRange sqref="C151:C153" name="Mortgage Asset IV_3"/>
    <protectedRange sqref="C12" name="Mortgage Asset I"/>
    <protectedRange sqref="C17:C18" name="Mortgage Asset I_4"/>
    <protectedRange sqref="C21" name="Mortgage Asset I_6"/>
    <protectedRange sqref="B68:C86" name="Mortgage Asset I_7"/>
    <protectedRange sqref="C92:C94" name="Mortgage Assets II_6"/>
    <protectedRange sqref="C96:C100" name="Mortgage Assets II_7"/>
    <protectedRange sqref="C105:D105 B108:D121" name="Mortgage Assets II_8"/>
    <protectedRange sqref="C125:D125" name="Mortgage Assets II_9"/>
    <protectedRange sqref="C125:D125 C128:D132" name="Mortgage Asset IV_5"/>
    <protectedRange sqref="C138:D138 C141:D148" name="Mortgage Asset IV_6"/>
    <protectedRange sqref="C157:C159" name="Mortgage Asset IV_7"/>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87" location="'2. Harmonised Glossary'!A9" display="Breakdown by Interest Rate"/>
    <hyperlink ref="B101" location="'2. Harmonised Glossary'!A14" display="Non-Performing Loans (NPLs)"/>
    <hyperlink ref="B11" location="'2. Harmonised Glossary'!A12" display="Property Type Information"/>
    <hyperlink ref="B124" location="'2. Harmonised Glossary'!A288" display="Loan to Value (LTV) Information - Un-indexed"/>
    <hyperlink ref="B137" location="'2. Harmonised Glossary'!A11" display="Loan to Value (LTV) Information - Indexed"/>
    <hyperlink ref="B175" location="'2. Harmonised Glossary'!A11" display="Loan to Value (LTV) Information - Un-indexed"/>
    <hyperlink ref="B18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52" formulaRange="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23" bestFit="1" customWidth="1"/>
    <col min="3" max="3" width="134.7109375" style="2" customWidth="1"/>
    <col min="4" max="13" width="11.42578125" style="2"/>
  </cols>
  <sheetData>
    <row r="1" spans="1:3" ht="31.5" x14ac:dyDescent="0.25">
      <c r="A1" s="20" t="s">
        <v>515</v>
      </c>
      <c r="B1" s="20"/>
      <c r="C1" s="21"/>
    </row>
    <row r="2" spans="1:3" x14ac:dyDescent="0.25">
      <c r="B2" s="21"/>
      <c r="C2" s="21"/>
    </row>
    <row r="3" spans="1:3" x14ac:dyDescent="0.25">
      <c r="A3" s="77" t="s">
        <v>516</v>
      </c>
      <c r="B3" s="78"/>
      <c r="C3" s="21"/>
    </row>
    <row r="4" spans="1:3" x14ac:dyDescent="0.25">
      <c r="C4" s="21"/>
    </row>
    <row r="5" spans="1:3" ht="37.5" x14ac:dyDescent="0.25">
      <c r="A5" s="34" t="s">
        <v>33</v>
      </c>
      <c r="B5" s="34" t="s">
        <v>517</v>
      </c>
      <c r="C5" s="79" t="s">
        <v>518</v>
      </c>
    </row>
    <row r="6" spans="1:3" x14ac:dyDescent="0.25">
      <c r="A6" s="1" t="s">
        <v>519</v>
      </c>
      <c r="B6" s="37" t="s">
        <v>520</v>
      </c>
      <c r="C6" s="23" t="s">
        <v>775</v>
      </c>
    </row>
    <row r="7" spans="1:3" ht="45" x14ac:dyDescent="0.25">
      <c r="A7" s="1" t="s">
        <v>521</v>
      </c>
      <c r="B7" s="37" t="s">
        <v>522</v>
      </c>
      <c r="C7" s="23" t="s">
        <v>776</v>
      </c>
    </row>
    <row r="8" spans="1:3" x14ac:dyDescent="0.25">
      <c r="A8" s="1" t="s">
        <v>523</v>
      </c>
      <c r="B8" s="37" t="s">
        <v>524</v>
      </c>
      <c r="C8" s="23" t="s">
        <v>807</v>
      </c>
    </row>
    <row r="9" spans="1:3" ht="30" x14ac:dyDescent="0.25">
      <c r="A9" s="1" t="s">
        <v>525</v>
      </c>
      <c r="B9" s="37" t="s">
        <v>526</v>
      </c>
      <c r="C9" s="23" t="s">
        <v>777</v>
      </c>
    </row>
    <row r="10" spans="1:3" ht="44.25" customHeight="1" x14ac:dyDescent="0.25">
      <c r="A10" s="1" t="s">
        <v>527</v>
      </c>
      <c r="B10" s="37" t="s">
        <v>744</v>
      </c>
      <c r="C10" s="23" t="s">
        <v>805</v>
      </c>
    </row>
    <row r="11" spans="1:3" ht="54.75" customHeight="1" x14ac:dyDescent="0.25">
      <c r="A11" s="1" t="s">
        <v>528</v>
      </c>
      <c r="B11" s="37" t="s">
        <v>529</v>
      </c>
      <c r="C11" s="23" t="s">
        <v>806</v>
      </c>
    </row>
    <row r="12" spans="1:3" ht="45" x14ac:dyDescent="0.25">
      <c r="A12" s="1" t="s">
        <v>530</v>
      </c>
      <c r="B12" s="37" t="s">
        <v>531</v>
      </c>
      <c r="C12" s="23" t="s">
        <v>778</v>
      </c>
    </row>
    <row r="13" spans="1:3" ht="66" x14ac:dyDescent="0.25">
      <c r="A13" s="1" t="s">
        <v>532</v>
      </c>
      <c r="B13" s="37" t="s">
        <v>533</v>
      </c>
      <c r="C13" s="23" t="s">
        <v>779</v>
      </c>
    </row>
    <row r="14" spans="1:3" ht="60" x14ac:dyDescent="0.25">
      <c r="A14" s="1" t="s">
        <v>534</v>
      </c>
      <c r="B14" s="37" t="s">
        <v>535</v>
      </c>
      <c r="C14" s="23" t="s">
        <v>780</v>
      </c>
    </row>
    <row r="15" spans="1:3" x14ac:dyDescent="0.25">
      <c r="A15" s="1" t="s">
        <v>536</v>
      </c>
      <c r="B15" s="37" t="s">
        <v>537</v>
      </c>
      <c r="C15" s="23" t="s">
        <v>781</v>
      </c>
    </row>
    <row r="16" spans="1:3" ht="30" x14ac:dyDescent="0.25">
      <c r="A16" s="1" t="s">
        <v>538</v>
      </c>
      <c r="B16" s="41" t="s">
        <v>539</v>
      </c>
      <c r="C16" s="23" t="s">
        <v>808</v>
      </c>
    </row>
    <row r="17" spans="1:3" ht="30" customHeight="1" x14ac:dyDescent="0.25">
      <c r="A17" s="1" t="s">
        <v>540</v>
      </c>
      <c r="B17" s="41" t="s">
        <v>541</v>
      </c>
      <c r="C17" s="23" t="s">
        <v>557</v>
      </c>
    </row>
    <row r="18" spans="1:3" x14ac:dyDescent="0.25">
      <c r="A18" s="1" t="s">
        <v>542</v>
      </c>
      <c r="B18" s="41" t="s">
        <v>543</v>
      </c>
      <c r="C18" s="23" t="s">
        <v>782</v>
      </c>
    </row>
    <row r="19" spans="1:3" outlineLevel="1" x14ac:dyDescent="0.25">
      <c r="A19" s="1" t="s">
        <v>544</v>
      </c>
      <c r="B19" s="41" t="s">
        <v>545</v>
      </c>
      <c r="C19" s="23"/>
    </row>
    <row r="20" spans="1:3" outlineLevel="1" x14ac:dyDescent="0.25">
      <c r="A20" s="1" t="s">
        <v>546</v>
      </c>
      <c r="B20" s="75"/>
      <c r="C20" s="23"/>
    </row>
    <row r="21" spans="1:3" outlineLevel="1" x14ac:dyDescent="0.25">
      <c r="A21" s="1" t="s">
        <v>547</v>
      </c>
      <c r="B21" s="75"/>
      <c r="C21" s="23"/>
    </row>
    <row r="22" spans="1:3" outlineLevel="1" x14ac:dyDescent="0.25">
      <c r="A22" s="1" t="s">
        <v>548</v>
      </c>
      <c r="B22" s="75"/>
      <c r="C22" s="23"/>
    </row>
    <row r="23" spans="1:3" outlineLevel="1" x14ac:dyDescent="0.25">
      <c r="A23" s="1" t="s">
        <v>549</v>
      </c>
      <c r="B23" s="75"/>
      <c r="C23" s="23"/>
    </row>
    <row r="24" spans="1:3" ht="18.75" x14ac:dyDescent="0.25">
      <c r="A24" s="34"/>
      <c r="B24" s="34" t="s">
        <v>550</v>
      </c>
      <c r="C24" s="79" t="s">
        <v>551</v>
      </c>
    </row>
    <row r="25" spans="1:3" x14ac:dyDescent="0.25">
      <c r="A25" s="1" t="s">
        <v>552</v>
      </c>
      <c r="B25" s="41" t="s">
        <v>553</v>
      </c>
      <c r="C25" s="23" t="s">
        <v>554</v>
      </c>
    </row>
    <row r="26" spans="1:3" x14ac:dyDescent="0.25">
      <c r="A26" s="1" t="s">
        <v>555</v>
      </c>
      <c r="B26" s="41" t="s">
        <v>556</v>
      </c>
      <c r="C26" s="23" t="s">
        <v>557</v>
      </c>
    </row>
    <row r="27" spans="1:3" x14ac:dyDescent="0.25">
      <c r="A27" s="1" t="s">
        <v>558</v>
      </c>
      <c r="B27" s="41" t="s">
        <v>559</v>
      </c>
      <c r="C27" s="23" t="s">
        <v>560</v>
      </c>
    </row>
    <row r="28" spans="1:3" outlineLevel="1" x14ac:dyDescent="0.25">
      <c r="A28" s="1" t="s">
        <v>552</v>
      </c>
      <c r="B28" s="40"/>
      <c r="C28" s="23"/>
    </row>
    <row r="29" spans="1:3" outlineLevel="1" x14ac:dyDescent="0.25">
      <c r="A29" s="1" t="s">
        <v>561</v>
      </c>
      <c r="B29" s="40"/>
      <c r="C29" s="23"/>
    </row>
    <row r="30" spans="1:3" outlineLevel="1" x14ac:dyDescent="0.25">
      <c r="A30" s="1" t="s">
        <v>562</v>
      </c>
      <c r="B30" s="41"/>
      <c r="C30" s="23"/>
    </row>
    <row r="31" spans="1:3" ht="18.75" x14ac:dyDescent="0.25">
      <c r="A31" s="34"/>
      <c r="B31" s="34" t="s">
        <v>563</v>
      </c>
      <c r="C31" s="79" t="s">
        <v>518</v>
      </c>
    </row>
    <row r="32" spans="1:3" ht="75" x14ac:dyDescent="0.25">
      <c r="A32" s="1" t="s">
        <v>564</v>
      </c>
      <c r="B32" s="37" t="s">
        <v>783</v>
      </c>
      <c r="C32" s="23" t="s">
        <v>784</v>
      </c>
    </row>
    <row r="33" spans="1:3" x14ac:dyDescent="0.25">
      <c r="A33" s="1" t="s">
        <v>565</v>
      </c>
      <c r="B33" s="37" t="s">
        <v>785</v>
      </c>
      <c r="C33" s="23" t="s">
        <v>801</v>
      </c>
    </row>
    <row r="34" spans="1:3" x14ac:dyDescent="0.25">
      <c r="A34" s="1" t="s">
        <v>566</v>
      </c>
      <c r="B34" s="37" t="s">
        <v>786</v>
      </c>
      <c r="C34" s="23" t="s">
        <v>787</v>
      </c>
    </row>
    <row r="35" spans="1:3" ht="30" x14ac:dyDescent="0.25">
      <c r="A35" s="1" t="s">
        <v>567</v>
      </c>
      <c r="B35" s="37" t="s">
        <v>788</v>
      </c>
      <c r="C35" s="23" t="s">
        <v>789</v>
      </c>
    </row>
    <row r="36" spans="1:3" x14ac:dyDescent="0.25">
      <c r="A36" s="1" t="s">
        <v>568</v>
      </c>
      <c r="B36" s="37" t="s">
        <v>790</v>
      </c>
      <c r="C36" s="117" t="s">
        <v>809</v>
      </c>
    </row>
    <row r="37" spans="1:3" ht="30" x14ac:dyDescent="0.25">
      <c r="A37" s="1" t="s">
        <v>569</v>
      </c>
      <c r="B37" s="37" t="s">
        <v>810</v>
      </c>
      <c r="C37" s="23" t="s">
        <v>811</v>
      </c>
    </row>
    <row r="38" spans="1:3" x14ac:dyDescent="0.25">
      <c r="B38" s="40"/>
    </row>
    <row r="39" spans="1:3" x14ac:dyDescent="0.25">
      <c r="B39" s="40"/>
    </row>
    <row r="40" spans="1:3" x14ac:dyDescent="0.25">
      <c r="B40" s="40"/>
    </row>
    <row r="41" spans="1:3" x14ac:dyDescent="0.25">
      <c r="B41" s="40"/>
    </row>
    <row r="42" spans="1:3" x14ac:dyDescent="0.25">
      <c r="B42" s="40"/>
    </row>
    <row r="43" spans="1:3" x14ac:dyDescent="0.25">
      <c r="B43" s="40"/>
    </row>
    <row r="44" spans="1:3" x14ac:dyDescent="0.25">
      <c r="B44" s="40"/>
    </row>
    <row r="45" spans="1:3" x14ac:dyDescent="0.25">
      <c r="B45" s="40"/>
    </row>
    <row r="46" spans="1:3" x14ac:dyDescent="0.25">
      <c r="B46" s="40"/>
    </row>
    <row r="47" spans="1:3" x14ac:dyDescent="0.25">
      <c r="B47" s="40"/>
    </row>
    <row r="48" spans="1:3" x14ac:dyDescent="0.25">
      <c r="B48" s="40"/>
    </row>
    <row r="49" spans="2:2" x14ac:dyDescent="0.25">
      <c r="B49" s="40"/>
    </row>
    <row r="50" spans="2:2" x14ac:dyDescent="0.25">
      <c r="B50" s="40"/>
    </row>
    <row r="51" spans="2:2" x14ac:dyDescent="0.25">
      <c r="B51" s="40"/>
    </row>
    <row r="52" spans="2:2" x14ac:dyDescent="0.25">
      <c r="B52" s="40"/>
    </row>
    <row r="53" spans="2:2" x14ac:dyDescent="0.25">
      <c r="B53" s="40"/>
    </row>
    <row r="54" spans="2:2" x14ac:dyDescent="0.25">
      <c r="B54" s="40"/>
    </row>
    <row r="55" spans="2:2" x14ac:dyDescent="0.25">
      <c r="B55" s="40"/>
    </row>
    <row r="56" spans="2:2" x14ac:dyDescent="0.25">
      <c r="B56" s="40"/>
    </row>
    <row r="57" spans="2:2" x14ac:dyDescent="0.25">
      <c r="B57" s="40"/>
    </row>
    <row r="58" spans="2:2" x14ac:dyDescent="0.25">
      <c r="B58" s="40"/>
    </row>
    <row r="59" spans="2:2" x14ac:dyDescent="0.25">
      <c r="B59" s="40"/>
    </row>
    <row r="60" spans="2:2" x14ac:dyDescent="0.25">
      <c r="B60" s="40"/>
    </row>
    <row r="61" spans="2:2" x14ac:dyDescent="0.25">
      <c r="B61" s="40"/>
    </row>
    <row r="62" spans="2:2" x14ac:dyDescent="0.25">
      <c r="B62" s="40"/>
    </row>
    <row r="63" spans="2:2" x14ac:dyDescent="0.25">
      <c r="B63" s="40"/>
    </row>
    <row r="64" spans="2:2"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21"/>
    </row>
    <row r="84" spans="2:2" x14ac:dyDescent="0.25">
      <c r="B84" s="21"/>
    </row>
    <row r="85" spans="2:2" x14ac:dyDescent="0.25">
      <c r="B85" s="21"/>
    </row>
    <row r="86" spans="2:2" x14ac:dyDescent="0.25">
      <c r="B86" s="21"/>
    </row>
    <row r="87" spans="2:2" x14ac:dyDescent="0.25">
      <c r="B87" s="21"/>
    </row>
    <row r="88" spans="2:2" x14ac:dyDescent="0.25">
      <c r="B88" s="21"/>
    </row>
    <row r="89" spans="2:2" x14ac:dyDescent="0.25">
      <c r="B89" s="21"/>
    </row>
    <row r="90" spans="2:2" x14ac:dyDescent="0.25">
      <c r="B90" s="21"/>
    </row>
    <row r="91" spans="2:2" x14ac:dyDescent="0.25">
      <c r="B91" s="21"/>
    </row>
    <row r="92" spans="2:2" x14ac:dyDescent="0.25">
      <c r="B92" s="21"/>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19"/>
    </row>
    <row r="102" spans="2:2" x14ac:dyDescent="0.25">
      <c r="B102" s="4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20" spans="2:2" x14ac:dyDescent="0.25">
      <c r="B120" s="40"/>
    </row>
    <row r="121" spans="2:2" x14ac:dyDescent="0.25">
      <c r="B121" s="40"/>
    </row>
    <row r="122" spans="2:2" x14ac:dyDescent="0.25">
      <c r="B122" s="40"/>
    </row>
    <row r="127" spans="2:2" x14ac:dyDescent="0.25">
      <c r="B127" s="29"/>
    </row>
    <row r="128" spans="2:2" x14ac:dyDescent="0.25">
      <c r="B128" s="80"/>
    </row>
    <row r="134" spans="2:2" x14ac:dyDescent="0.25">
      <c r="B134" s="41"/>
    </row>
    <row r="135" spans="2:2" x14ac:dyDescent="0.25">
      <c r="B135" s="40"/>
    </row>
    <row r="137" spans="2:2" x14ac:dyDescent="0.25">
      <c r="B137"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245" spans="2:2" x14ac:dyDescent="0.25">
      <c r="B245" s="37"/>
    </row>
    <row r="246" spans="2:2" x14ac:dyDescent="0.25">
      <c r="B246" s="40"/>
    </row>
    <row r="247" spans="2:2" x14ac:dyDescent="0.25">
      <c r="B247" s="40"/>
    </row>
    <row r="250" spans="2:2" x14ac:dyDescent="0.25">
      <c r="B250" s="40"/>
    </row>
    <row r="266" spans="2:2" x14ac:dyDescent="0.25">
      <c r="B266" s="37"/>
    </row>
    <row r="296" spans="2:2" x14ac:dyDescent="0.25">
      <c r="B296" s="29"/>
    </row>
    <row r="297" spans="2:2" x14ac:dyDescent="0.25">
      <c r="B297" s="40"/>
    </row>
    <row r="299" spans="2:2" x14ac:dyDescent="0.25">
      <c r="B299"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2" spans="2:2" x14ac:dyDescent="0.25">
      <c r="B332" s="40"/>
    </row>
    <row r="333" spans="2:2" x14ac:dyDescent="0.25">
      <c r="B333" s="40"/>
    </row>
    <row r="334" spans="2:2" x14ac:dyDescent="0.25">
      <c r="B334" s="40"/>
    </row>
    <row r="335" spans="2:2" x14ac:dyDescent="0.25">
      <c r="B335" s="40"/>
    </row>
    <row r="336" spans="2:2" x14ac:dyDescent="0.25">
      <c r="B336" s="40"/>
    </row>
    <row r="338" spans="2:2" x14ac:dyDescent="0.25">
      <c r="B338" s="40"/>
    </row>
    <row r="341" spans="2:2" x14ac:dyDescent="0.25">
      <c r="B341"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6" spans="2:2" x14ac:dyDescent="0.25">
      <c r="B366" s="29"/>
    </row>
    <row r="383" spans="2:2" x14ac:dyDescent="0.25">
      <c r="B383" s="81"/>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heetViews>
  <sheetFormatPr baseColWidth="10" defaultColWidth="9.140625" defaultRowHeight="15" x14ac:dyDescent="0.25"/>
  <cols>
    <col min="1" max="1" width="242" style="2" customWidth="1"/>
    <col min="2" max="16384" width="9.140625" style="2"/>
  </cols>
  <sheetData>
    <row r="1" spans="1:1" ht="31.5" x14ac:dyDescent="0.25">
      <c r="A1" s="20" t="s">
        <v>570</v>
      </c>
    </row>
    <row r="3" spans="1:1" x14ac:dyDescent="0.25">
      <c r="A3" s="82"/>
    </row>
    <row r="4" spans="1:1" ht="34.5" x14ac:dyDescent="0.25">
      <c r="A4" s="83" t="s">
        <v>571</v>
      </c>
    </row>
    <row r="5" spans="1:1" ht="34.5" x14ac:dyDescent="0.25">
      <c r="A5" s="83" t="s">
        <v>572</v>
      </c>
    </row>
    <row r="6" spans="1:1" ht="34.5" x14ac:dyDescent="0.25">
      <c r="A6" s="83" t="s">
        <v>573</v>
      </c>
    </row>
    <row r="7" spans="1:1" ht="17.25" x14ac:dyDescent="0.25">
      <c r="A7" s="83"/>
    </row>
    <row r="8" spans="1:1" ht="18.75" x14ac:dyDescent="0.25">
      <c r="A8" s="84" t="s">
        <v>574</v>
      </c>
    </row>
    <row r="9" spans="1:1" ht="34.5" x14ac:dyDescent="0.3">
      <c r="A9" s="93" t="s">
        <v>737</v>
      </c>
    </row>
    <row r="10" spans="1:1" ht="69" x14ac:dyDescent="0.25">
      <c r="A10" s="86" t="s">
        <v>575</v>
      </c>
    </row>
    <row r="11" spans="1:1" ht="34.5" x14ac:dyDescent="0.25">
      <c r="A11" s="86" t="s">
        <v>576</v>
      </c>
    </row>
    <row r="12" spans="1:1" ht="17.25" x14ac:dyDescent="0.25">
      <c r="A12" s="86" t="s">
        <v>577</v>
      </c>
    </row>
    <row r="13" spans="1:1" ht="17.25" x14ac:dyDescent="0.25">
      <c r="A13" s="86" t="s">
        <v>578</v>
      </c>
    </row>
    <row r="14" spans="1:1" ht="34.5" x14ac:dyDescent="0.25">
      <c r="A14" s="86" t="s">
        <v>579</v>
      </c>
    </row>
    <row r="15" spans="1:1" ht="17.25" x14ac:dyDescent="0.25">
      <c r="A15" s="86"/>
    </row>
    <row r="16" spans="1:1" ht="18.75" x14ac:dyDescent="0.25">
      <c r="A16" s="84" t="s">
        <v>580</v>
      </c>
    </row>
    <row r="17" spans="1:1" ht="17.25" x14ac:dyDescent="0.25">
      <c r="A17" s="87" t="s">
        <v>581</v>
      </c>
    </row>
    <row r="18" spans="1:1" ht="34.5" x14ac:dyDescent="0.25">
      <c r="A18" s="88" t="s">
        <v>582</v>
      </c>
    </row>
    <row r="19" spans="1:1" ht="34.5" x14ac:dyDescent="0.25">
      <c r="A19" s="88" t="s">
        <v>583</v>
      </c>
    </row>
    <row r="20" spans="1:1" ht="51.75" x14ac:dyDescent="0.25">
      <c r="A20" s="88" t="s">
        <v>584</v>
      </c>
    </row>
    <row r="21" spans="1:1" ht="86.25" x14ac:dyDescent="0.25">
      <c r="A21" s="88" t="s">
        <v>585</v>
      </c>
    </row>
    <row r="22" spans="1:1" ht="51.75" x14ac:dyDescent="0.25">
      <c r="A22" s="88" t="s">
        <v>586</v>
      </c>
    </row>
    <row r="23" spans="1:1" ht="34.5" x14ac:dyDescent="0.25">
      <c r="A23" s="88" t="s">
        <v>587</v>
      </c>
    </row>
    <row r="24" spans="1:1" ht="17.25" x14ac:dyDescent="0.25">
      <c r="A24" s="88" t="s">
        <v>588</v>
      </c>
    </row>
    <row r="25" spans="1:1" ht="17.25" x14ac:dyDescent="0.25">
      <c r="A25" s="87" t="s">
        <v>589</v>
      </c>
    </row>
    <row r="26" spans="1:1" ht="51.75" x14ac:dyDescent="0.3">
      <c r="A26" s="89" t="s">
        <v>590</v>
      </c>
    </row>
    <row r="27" spans="1:1" ht="17.25" x14ac:dyDescent="0.3">
      <c r="A27" s="89" t="s">
        <v>591</v>
      </c>
    </row>
    <row r="28" spans="1:1" ht="17.25" x14ac:dyDescent="0.25">
      <c r="A28" s="87" t="s">
        <v>592</v>
      </c>
    </row>
    <row r="29" spans="1:1" ht="34.5" x14ac:dyDescent="0.25">
      <c r="A29" s="88" t="s">
        <v>593</v>
      </c>
    </row>
    <row r="30" spans="1:1" ht="34.5" x14ac:dyDescent="0.25">
      <c r="A30" s="88" t="s">
        <v>594</v>
      </c>
    </row>
    <row r="31" spans="1:1" ht="34.5" x14ac:dyDescent="0.25">
      <c r="A31" s="88" t="s">
        <v>595</v>
      </c>
    </row>
    <row r="32" spans="1:1" ht="34.5" x14ac:dyDescent="0.25">
      <c r="A32" s="88" t="s">
        <v>596</v>
      </c>
    </row>
    <row r="33" spans="1:1" ht="17.25" x14ac:dyDescent="0.25">
      <c r="A33" s="88"/>
    </row>
    <row r="34" spans="1:1" ht="18.75" x14ac:dyDescent="0.25">
      <c r="A34" s="84" t="s">
        <v>597</v>
      </c>
    </row>
    <row r="35" spans="1:1" ht="17.25" x14ac:dyDescent="0.25">
      <c r="A35" s="87" t="s">
        <v>598</v>
      </c>
    </row>
    <row r="36" spans="1:1" ht="34.5" x14ac:dyDescent="0.25">
      <c r="A36" s="88" t="s">
        <v>599</v>
      </c>
    </row>
    <row r="37" spans="1:1" ht="34.5" x14ac:dyDescent="0.25">
      <c r="A37" s="88" t="s">
        <v>600</v>
      </c>
    </row>
    <row r="38" spans="1:1" ht="34.5" x14ac:dyDescent="0.25">
      <c r="A38" s="88" t="s">
        <v>601</v>
      </c>
    </row>
    <row r="39" spans="1:1" ht="17.25" x14ac:dyDescent="0.25">
      <c r="A39" s="88" t="s">
        <v>602</v>
      </c>
    </row>
    <row r="40" spans="1:1" ht="17.25" x14ac:dyDescent="0.25">
      <c r="A40" s="88" t="s">
        <v>603</v>
      </c>
    </row>
    <row r="41" spans="1:1" ht="17.25" x14ac:dyDescent="0.25">
      <c r="A41" s="87" t="s">
        <v>604</v>
      </c>
    </row>
    <row r="42" spans="1:1" ht="17.25" x14ac:dyDescent="0.25">
      <c r="A42" s="88" t="s">
        <v>605</v>
      </c>
    </row>
    <row r="43" spans="1:1" ht="17.25" x14ac:dyDescent="0.3">
      <c r="A43" s="89" t="s">
        <v>606</v>
      </c>
    </row>
    <row r="44" spans="1:1" ht="17.25" x14ac:dyDescent="0.25">
      <c r="A44" s="87" t="s">
        <v>607</v>
      </c>
    </row>
    <row r="45" spans="1:1" ht="34.5" x14ac:dyDescent="0.3">
      <c r="A45" s="89" t="s">
        <v>608</v>
      </c>
    </row>
    <row r="46" spans="1:1" ht="34.5" x14ac:dyDescent="0.25">
      <c r="A46" s="88" t="s">
        <v>609</v>
      </c>
    </row>
    <row r="47" spans="1:1" ht="34.5" x14ac:dyDescent="0.25">
      <c r="A47" s="88" t="s">
        <v>610</v>
      </c>
    </row>
    <row r="48" spans="1:1" ht="17.25" x14ac:dyDescent="0.25">
      <c r="A48" s="88" t="s">
        <v>611</v>
      </c>
    </row>
    <row r="49" spans="1:1" ht="17.25" x14ac:dyDescent="0.3">
      <c r="A49" s="89" t="s">
        <v>612</v>
      </c>
    </row>
    <row r="50" spans="1:1" ht="17.25" x14ac:dyDescent="0.25">
      <c r="A50" s="87" t="s">
        <v>613</v>
      </c>
    </row>
    <row r="51" spans="1:1" ht="34.5" x14ac:dyDescent="0.3">
      <c r="A51" s="89" t="s">
        <v>614</v>
      </c>
    </row>
    <row r="52" spans="1:1" ht="17.25" x14ac:dyDescent="0.25">
      <c r="A52" s="88" t="s">
        <v>615</v>
      </c>
    </row>
    <row r="53" spans="1:1" ht="34.5" x14ac:dyDescent="0.3">
      <c r="A53" s="89" t="s">
        <v>616</v>
      </c>
    </row>
    <row r="54" spans="1:1" ht="17.25" x14ac:dyDescent="0.25">
      <c r="A54" s="87" t="s">
        <v>617</v>
      </c>
    </row>
    <row r="55" spans="1:1" ht="17.25" x14ac:dyDescent="0.3">
      <c r="A55" s="89" t="s">
        <v>618</v>
      </c>
    </row>
    <row r="56" spans="1:1" ht="34.5" x14ac:dyDescent="0.25">
      <c r="A56" s="88" t="s">
        <v>619</v>
      </c>
    </row>
    <row r="57" spans="1:1" ht="17.25" x14ac:dyDescent="0.25">
      <c r="A57" s="88" t="s">
        <v>620</v>
      </c>
    </row>
    <row r="58" spans="1:1" ht="17.25" x14ac:dyDescent="0.25">
      <c r="A58" s="88" t="s">
        <v>621</v>
      </c>
    </row>
    <row r="59" spans="1:1" ht="17.25" x14ac:dyDescent="0.25">
      <c r="A59" s="87" t="s">
        <v>622</v>
      </c>
    </row>
    <row r="60" spans="1:1" ht="17.25" x14ac:dyDescent="0.25">
      <c r="A60" s="88" t="s">
        <v>623</v>
      </c>
    </row>
    <row r="61" spans="1:1" ht="17.25" x14ac:dyDescent="0.25">
      <c r="A61" s="90"/>
    </row>
    <row r="62" spans="1:1" ht="18.75" x14ac:dyDescent="0.25">
      <c r="A62" s="84" t="s">
        <v>624</v>
      </c>
    </row>
    <row r="63" spans="1:1" ht="17.25" x14ac:dyDescent="0.25">
      <c r="A63" s="87" t="s">
        <v>625</v>
      </c>
    </row>
    <row r="64" spans="1:1" ht="34.5" x14ac:dyDescent="0.25">
      <c r="A64" s="88" t="s">
        <v>626</v>
      </c>
    </row>
    <row r="65" spans="1:1" ht="17.25" x14ac:dyDescent="0.25">
      <c r="A65" s="88" t="s">
        <v>627</v>
      </c>
    </row>
    <row r="66" spans="1:1" ht="34.5" x14ac:dyDescent="0.25">
      <c r="A66" s="86" t="s">
        <v>628</v>
      </c>
    </row>
    <row r="67" spans="1:1" ht="34.5" x14ac:dyDescent="0.25">
      <c r="A67" s="86" t="s">
        <v>629</v>
      </c>
    </row>
    <row r="68" spans="1:1" ht="34.5" x14ac:dyDescent="0.25">
      <c r="A68" s="86" t="s">
        <v>630</v>
      </c>
    </row>
    <row r="69" spans="1:1" ht="17.25" x14ac:dyDescent="0.25">
      <c r="A69" s="91" t="s">
        <v>631</v>
      </c>
    </row>
    <row r="70" spans="1:1" ht="51.75" x14ac:dyDescent="0.25">
      <c r="A70" s="86" t="s">
        <v>632</v>
      </c>
    </row>
    <row r="71" spans="1:1" ht="17.25" x14ac:dyDescent="0.25">
      <c r="A71" s="86" t="s">
        <v>633</v>
      </c>
    </row>
    <row r="72" spans="1:1" ht="17.25" x14ac:dyDescent="0.25">
      <c r="A72" s="91" t="s">
        <v>634</v>
      </c>
    </row>
    <row r="73" spans="1:1" ht="17.25" x14ac:dyDescent="0.25">
      <c r="A73" s="86" t="s">
        <v>635</v>
      </c>
    </row>
    <row r="74" spans="1:1" ht="17.25" x14ac:dyDescent="0.25">
      <c r="A74" s="91" t="s">
        <v>636</v>
      </c>
    </row>
    <row r="75" spans="1:1" ht="34.5" x14ac:dyDescent="0.25">
      <c r="A75" s="86" t="s">
        <v>637</v>
      </c>
    </row>
    <row r="76" spans="1:1" ht="17.25" x14ac:dyDescent="0.25">
      <c r="A76" s="86" t="s">
        <v>638</v>
      </c>
    </row>
    <row r="77" spans="1:1" ht="51.75" x14ac:dyDescent="0.25">
      <c r="A77" s="86" t="s">
        <v>639</v>
      </c>
    </row>
    <row r="78" spans="1:1" ht="17.25" x14ac:dyDescent="0.25">
      <c r="A78" s="91" t="s">
        <v>640</v>
      </c>
    </row>
    <row r="79" spans="1:1" ht="17.25" x14ac:dyDescent="0.3">
      <c r="A79" s="85" t="s">
        <v>641</v>
      </c>
    </row>
    <row r="80" spans="1:1" ht="17.25" x14ac:dyDescent="0.25">
      <c r="A80" s="91" t="s">
        <v>642</v>
      </c>
    </row>
    <row r="81" spans="1:1" ht="34.5" x14ac:dyDescent="0.25">
      <c r="A81" s="86" t="s">
        <v>643</v>
      </c>
    </row>
    <row r="82" spans="1:1" ht="34.5" x14ac:dyDescent="0.25">
      <c r="A82" s="86" t="s">
        <v>644</v>
      </c>
    </row>
    <row r="83" spans="1:1" ht="34.5" x14ac:dyDescent="0.25">
      <c r="A83" s="86" t="s">
        <v>645</v>
      </c>
    </row>
    <row r="84" spans="1:1" ht="34.5" x14ac:dyDescent="0.25">
      <c r="A84" s="86" t="s">
        <v>646</v>
      </c>
    </row>
    <row r="85" spans="1:1" ht="34.5" x14ac:dyDescent="0.25">
      <c r="A85" s="86" t="s">
        <v>647</v>
      </c>
    </row>
    <row r="86" spans="1:1" ht="17.25" x14ac:dyDescent="0.25">
      <c r="A86" s="91" t="s">
        <v>648</v>
      </c>
    </row>
    <row r="87" spans="1:1" ht="17.25" x14ac:dyDescent="0.25">
      <c r="A87" s="86" t="s">
        <v>649</v>
      </c>
    </row>
    <row r="88" spans="1:1" ht="34.5" x14ac:dyDescent="0.25">
      <c r="A88" s="86" t="s">
        <v>650</v>
      </c>
    </row>
    <row r="89" spans="1:1" ht="17.25" x14ac:dyDescent="0.25">
      <c r="A89" s="91" t="s">
        <v>651</v>
      </c>
    </row>
    <row r="90" spans="1:1" ht="34.5" x14ac:dyDescent="0.25">
      <c r="A90" s="86" t="s">
        <v>652</v>
      </c>
    </row>
    <row r="91" spans="1:1" ht="17.25" x14ac:dyDescent="0.25">
      <c r="A91" s="91" t="s">
        <v>653</v>
      </c>
    </row>
    <row r="92" spans="1:1" ht="17.25" x14ac:dyDescent="0.3">
      <c r="A92" s="85" t="s">
        <v>654</v>
      </c>
    </row>
    <row r="93" spans="1:1" ht="17.25" x14ac:dyDescent="0.25">
      <c r="A93" s="86" t="s">
        <v>655</v>
      </c>
    </row>
    <row r="94" spans="1:1" ht="17.25" x14ac:dyDescent="0.25">
      <c r="A94" s="86"/>
    </row>
    <row r="95" spans="1:1" ht="18.75" x14ac:dyDescent="0.25">
      <c r="A95" s="84" t="s">
        <v>656</v>
      </c>
    </row>
    <row r="96" spans="1:1" ht="34.5" x14ac:dyDescent="0.3">
      <c r="A96" s="85" t="s">
        <v>657</v>
      </c>
    </row>
    <row r="97" spans="1:1" ht="17.25" x14ac:dyDescent="0.3">
      <c r="A97" s="85" t="s">
        <v>658</v>
      </c>
    </row>
    <row r="98" spans="1:1" ht="17.25" x14ac:dyDescent="0.25">
      <c r="A98" s="91" t="s">
        <v>659</v>
      </c>
    </row>
    <row r="99" spans="1:1" ht="17.25" x14ac:dyDescent="0.25">
      <c r="A99" s="83" t="s">
        <v>660</v>
      </c>
    </row>
    <row r="100" spans="1:1" ht="17.25" x14ac:dyDescent="0.25">
      <c r="A100" s="86" t="s">
        <v>661</v>
      </c>
    </row>
    <row r="101" spans="1:1" ht="17.25" x14ac:dyDescent="0.25">
      <c r="A101" s="86" t="s">
        <v>662</v>
      </c>
    </row>
    <row r="102" spans="1:1" ht="17.25" x14ac:dyDescent="0.25">
      <c r="A102" s="86" t="s">
        <v>663</v>
      </c>
    </row>
    <row r="103" spans="1:1" ht="17.25" x14ac:dyDescent="0.25">
      <c r="A103" s="86" t="s">
        <v>664</v>
      </c>
    </row>
    <row r="104" spans="1:1" ht="34.5" x14ac:dyDescent="0.25">
      <c r="A104" s="86" t="s">
        <v>665</v>
      </c>
    </row>
    <row r="105" spans="1:1" ht="17.25" x14ac:dyDescent="0.25">
      <c r="A105" s="83" t="s">
        <v>666</v>
      </c>
    </row>
    <row r="106" spans="1:1" ht="17.25" x14ac:dyDescent="0.25">
      <c r="A106" s="86" t="s">
        <v>667</v>
      </c>
    </row>
    <row r="107" spans="1:1" ht="17.25" x14ac:dyDescent="0.25">
      <c r="A107" s="86" t="s">
        <v>668</v>
      </c>
    </row>
    <row r="108" spans="1:1" ht="17.25" x14ac:dyDescent="0.25">
      <c r="A108" s="86" t="s">
        <v>669</v>
      </c>
    </row>
    <row r="109" spans="1:1" ht="17.25" x14ac:dyDescent="0.25">
      <c r="A109" s="86" t="s">
        <v>670</v>
      </c>
    </row>
    <row r="110" spans="1:1" ht="17.25" x14ac:dyDescent="0.25">
      <c r="A110" s="86" t="s">
        <v>671</v>
      </c>
    </row>
    <row r="111" spans="1:1" ht="17.25" x14ac:dyDescent="0.25">
      <c r="A111" s="86" t="s">
        <v>672</v>
      </c>
    </row>
    <row r="112" spans="1:1" ht="17.25" x14ac:dyDescent="0.25">
      <c r="A112" s="91" t="s">
        <v>673</v>
      </c>
    </row>
    <row r="113" spans="1:1" ht="17.25" x14ac:dyDescent="0.25">
      <c r="A113" s="86" t="s">
        <v>674</v>
      </c>
    </row>
    <row r="114" spans="1:1" ht="17.25" x14ac:dyDescent="0.25">
      <c r="A114" s="83" t="s">
        <v>675</v>
      </c>
    </row>
    <row r="115" spans="1:1" ht="17.25" x14ac:dyDescent="0.25">
      <c r="A115" s="86" t="s">
        <v>676</v>
      </c>
    </row>
    <row r="116" spans="1:1" ht="17.25" x14ac:dyDescent="0.25">
      <c r="A116" s="86" t="s">
        <v>677</v>
      </c>
    </row>
    <row r="117" spans="1:1" ht="17.25" x14ac:dyDescent="0.25">
      <c r="A117" s="83" t="s">
        <v>678</v>
      </c>
    </row>
    <row r="118" spans="1:1" ht="17.25" x14ac:dyDescent="0.25">
      <c r="A118" s="86" t="s">
        <v>679</v>
      </c>
    </row>
    <row r="119" spans="1:1" ht="17.25" x14ac:dyDescent="0.25">
      <c r="A119" s="86" t="s">
        <v>680</v>
      </c>
    </row>
    <row r="120" spans="1:1" ht="17.25" x14ac:dyDescent="0.25">
      <c r="A120" s="86" t="s">
        <v>681</v>
      </c>
    </row>
    <row r="121" spans="1:1" ht="17.25" x14ac:dyDescent="0.25">
      <c r="A121" s="91" t="s">
        <v>682</v>
      </c>
    </row>
    <row r="122" spans="1:1" ht="17.25" x14ac:dyDescent="0.25">
      <c r="A122" s="83" t="s">
        <v>683</v>
      </c>
    </row>
    <row r="123" spans="1:1" ht="17.25" x14ac:dyDescent="0.25">
      <c r="A123" s="83" t="s">
        <v>684</v>
      </c>
    </row>
    <row r="124" spans="1:1" ht="17.25" x14ac:dyDescent="0.25">
      <c r="A124" s="86" t="s">
        <v>685</v>
      </c>
    </row>
    <row r="125" spans="1:1" ht="17.25" x14ac:dyDescent="0.25">
      <c r="A125" s="86" t="s">
        <v>686</v>
      </c>
    </row>
    <row r="126" spans="1:1" ht="17.25" x14ac:dyDescent="0.25">
      <c r="A126" s="86" t="s">
        <v>687</v>
      </c>
    </row>
    <row r="127" spans="1:1" ht="17.25" x14ac:dyDescent="0.25">
      <c r="A127" s="86" t="s">
        <v>688</v>
      </c>
    </row>
    <row r="128" spans="1:1" ht="17.25" x14ac:dyDescent="0.25">
      <c r="A128" s="86" t="s">
        <v>689</v>
      </c>
    </row>
    <row r="129" spans="1:1" ht="17.25" x14ac:dyDescent="0.25">
      <c r="A129" s="91" t="s">
        <v>690</v>
      </c>
    </row>
    <row r="130" spans="1:1" ht="34.5" x14ac:dyDescent="0.25">
      <c r="A130" s="86" t="s">
        <v>691</v>
      </c>
    </row>
    <row r="131" spans="1:1" ht="69" x14ac:dyDescent="0.25">
      <c r="A131" s="86" t="s">
        <v>692</v>
      </c>
    </row>
    <row r="132" spans="1:1" ht="34.5" x14ac:dyDescent="0.25">
      <c r="A132" s="86" t="s">
        <v>693</v>
      </c>
    </row>
    <row r="133" spans="1:1" ht="17.25" x14ac:dyDescent="0.25">
      <c r="A133" s="91" t="s">
        <v>694</v>
      </c>
    </row>
    <row r="134" spans="1:1" ht="34.5" x14ac:dyDescent="0.25">
      <c r="A134" s="83" t="s">
        <v>695</v>
      </c>
    </row>
    <row r="135" spans="1:1" ht="17.25" x14ac:dyDescent="0.25">
      <c r="A135" s="83"/>
    </row>
    <row r="136" spans="1:1" ht="18.75" x14ac:dyDescent="0.25">
      <c r="A136" s="84" t="s">
        <v>696</v>
      </c>
    </row>
    <row r="137" spans="1:1" ht="17.25" x14ac:dyDescent="0.25">
      <c r="A137" s="86" t="s">
        <v>697</v>
      </c>
    </row>
    <row r="138" spans="1:1" ht="34.5" x14ac:dyDescent="0.25">
      <c r="A138" s="88" t="s">
        <v>698</v>
      </c>
    </row>
    <row r="139" spans="1:1" ht="34.5" x14ac:dyDescent="0.25">
      <c r="A139" s="88" t="s">
        <v>699</v>
      </c>
    </row>
    <row r="140" spans="1:1" ht="17.25" x14ac:dyDescent="0.25">
      <c r="A140" s="87" t="s">
        <v>700</v>
      </c>
    </row>
    <row r="141" spans="1:1" ht="17.25" x14ac:dyDescent="0.25">
      <c r="A141" s="92" t="s">
        <v>701</v>
      </c>
    </row>
    <row r="142" spans="1:1" ht="34.5" x14ac:dyDescent="0.3">
      <c r="A142" s="89" t="s">
        <v>702</v>
      </c>
    </row>
    <row r="143" spans="1:1" ht="17.25" x14ac:dyDescent="0.25">
      <c r="A143" s="88" t="s">
        <v>703</v>
      </c>
    </row>
    <row r="144" spans="1:1" ht="17.25" x14ac:dyDescent="0.25">
      <c r="A144" s="88" t="s">
        <v>704</v>
      </c>
    </row>
    <row r="145" spans="1:1" ht="17.25" x14ac:dyDescent="0.25">
      <c r="A145" s="92" t="s">
        <v>705</v>
      </c>
    </row>
    <row r="146" spans="1:1" ht="17.25" x14ac:dyDescent="0.25">
      <c r="A146" s="87" t="s">
        <v>706</v>
      </c>
    </row>
    <row r="147" spans="1:1" ht="17.25" x14ac:dyDescent="0.25">
      <c r="A147" s="92" t="s">
        <v>707</v>
      </c>
    </row>
    <row r="148" spans="1:1" ht="17.25" x14ac:dyDescent="0.25">
      <c r="A148" s="88" t="s">
        <v>708</v>
      </c>
    </row>
    <row r="149" spans="1:1" ht="17.25" x14ac:dyDescent="0.25">
      <c r="A149" s="88" t="s">
        <v>709</v>
      </c>
    </row>
    <row r="150" spans="1:1" ht="17.25" x14ac:dyDescent="0.25">
      <c r="A150" s="88" t="s">
        <v>710</v>
      </c>
    </row>
    <row r="151" spans="1:1" ht="34.5" x14ac:dyDescent="0.25">
      <c r="A151" s="92" t="s">
        <v>711</v>
      </c>
    </row>
    <row r="152" spans="1:1" ht="17.25" x14ac:dyDescent="0.25">
      <c r="A152" s="87" t="s">
        <v>712</v>
      </c>
    </row>
    <row r="153" spans="1:1" ht="17.25" x14ac:dyDescent="0.25">
      <c r="A153" s="88" t="s">
        <v>713</v>
      </c>
    </row>
    <row r="154" spans="1:1" ht="17.25" x14ac:dyDescent="0.25">
      <c r="A154" s="88" t="s">
        <v>714</v>
      </c>
    </row>
    <row r="155" spans="1:1" ht="17.25" x14ac:dyDescent="0.25">
      <c r="A155" s="88" t="s">
        <v>715</v>
      </c>
    </row>
    <row r="156" spans="1:1" ht="17.25" x14ac:dyDescent="0.25">
      <c r="A156" s="88" t="s">
        <v>716</v>
      </c>
    </row>
    <row r="157" spans="1:1" ht="34.5" x14ac:dyDescent="0.25">
      <c r="A157" s="88" t="s">
        <v>717</v>
      </c>
    </row>
    <row r="158" spans="1:1" ht="34.5" x14ac:dyDescent="0.25">
      <c r="A158" s="88" t="s">
        <v>718</v>
      </c>
    </row>
    <row r="159" spans="1:1" ht="17.25" x14ac:dyDescent="0.25">
      <c r="A159" s="87" t="s">
        <v>719</v>
      </c>
    </row>
    <row r="160" spans="1:1" ht="34.5" x14ac:dyDescent="0.25">
      <c r="A160" s="88" t="s">
        <v>720</v>
      </c>
    </row>
    <row r="161" spans="1:1" ht="34.5" x14ac:dyDescent="0.25">
      <c r="A161" s="88" t="s">
        <v>721</v>
      </c>
    </row>
    <row r="162" spans="1:1" ht="17.25" x14ac:dyDescent="0.25">
      <c r="A162" s="88" t="s">
        <v>722</v>
      </c>
    </row>
    <row r="163" spans="1:1" ht="17.25" x14ac:dyDescent="0.25">
      <c r="A163" s="87" t="s">
        <v>723</v>
      </c>
    </row>
    <row r="164" spans="1:1" ht="34.5" x14ac:dyDescent="0.3">
      <c r="A164" s="94" t="s">
        <v>738</v>
      </c>
    </row>
    <row r="165" spans="1:1" ht="34.5" x14ac:dyDescent="0.25">
      <c r="A165" s="88" t="s">
        <v>724</v>
      </c>
    </row>
    <row r="166" spans="1:1" ht="17.25" x14ac:dyDescent="0.25">
      <c r="A166" s="87" t="s">
        <v>725</v>
      </c>
    </row>
    <row r="167" spans="1:1" ht="17.25" x14ac:dyDescent="0.25">
      <c r="A167" s="88" t="s">
        <v>726</v>
      </c>
    </row>
    <row r="168" spans="1:1" ht="17.25" x14ac:dyDescent="0.25">
      <c r="A168" s="87" t="s">
        <v>727</v>
      </c>
    </row>
    <row r="169" spans="1:1" ht="17.25" x14ac:dyDescent="0.3">
      <c r="A169" s="89" t="s">
        <v>728</v>
      </c>
    </row>
    <row r="170" spans="1:1" ht="17.25" x14ac:dyDescent="0.3">
      <c r="A170" s="89"/>
    </row>
    <row r="171" spans="1:1" ht="17.25" x14ac:dyDescent="0.3">
      <c r="A171" s="89"/>
    </row>
    <row r="172" spans="1:1" ht="17.25" x14ac:dyDescent="0.3">
      <c r="A172" s="89"/>
    </row>
    <row r="173" spans="1:1" ht="17.25" x14ac:dyDescent="0.3">
      <c r="A173" s="89"/>
    </row>
    <row r="174" spans="1:1" ht="17.25" x14ac:dyDescent="0.3">
      <c r="A174" s="8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D20" sqref="D20:M20"/>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18"/>
      <c r="C2" s="96"/>
      <c r="D2" s="165" t="s">
        <v>791</v>
      </c>
      <c r="E2" s="165"/>
      <c r="F2" s="165"/>
      <c r="G2" s="165"/>
      <c r="H2" s="165"/>
      <c r="I2" s="165"/>
      <c r="J2" s="165"/>
      <c r="K2" s="165"/>
      <c r="L2" s="165"/>
      <c r="M2" s="165"/>
      <c r="N2" s="97"/>
    </row>
    <row r="3" spans="2:15" ht="12" customHeight="1" x14ac:dyDescent="0.25">
      <c r="B3" s="18"/>
      <c r="C3" s="98"/>
      <c r="D3" s="99"/>
      <c r="E3" s="99"/>
      <c r="F3" s="99"/>
      <c r="G3" s="99"/>
      <c r="H3" s="99"/>
      <c r="I3" s="99"/>
      <c r="J3" s="99"/>
      <c r="K3" s="99"/>
      <c r="L3" s="99"/>
      <c r="M3" s="99"/>
      <c r="N3" s="100"/>
    </row>
    <row r="4" spans="2:15" ht="26.25" x14ac:dyDescent="0.4">
      <c r="B4" s="18"/>
      <c r="C4" s="98"/>
      <c r="D4" s="166" t="s">
        <v>800</v>
      </c>
      <c r="E4" s="166"/>
      <c r="F4" s="166"/>
      <c r="G4" s="166"/>
      <c r="H4" s="166"/>
      <c r="I4" s="166"/>
      <c r="J4" s="166"/>
      <c r="K4" s="166"/>
      <c r="L4" s="166"/>
      <c r="M4" s="166"/>
      <c r="N4" s="100"/>
    </row>
    <row r="5" spans="2:15" ht="15.75" thickBot="1" x14ac:dyDescent="0.3">
      <c r="C5" s="98"/>
      <c r="D5" s="101"/>
      <c r="E5" s="101"/>
      <c r="F5" s="101"/>
      <c r="G5" s="101"/>
      <c r="H5" s="101"/>
      <c r="I5" s="101"/>
      <c r="J5" s="101"/>
      <c r="K5" s="101"/>
      <c r="L5" s="101"/>
      <c r="M5" s="102"/>
      <c r="N5" s="100"/>
    </row>
    <row r="6" spans="2:15" ht="15.75" thickTop="1" x14ac:dyDescent="0.25">
      <c r="C6" s="98"/>
      <c r="D6" s="18"/>
      <c r="E6" s="18"/>
      <c r="F6" s="18"/>
      <c r="G6" s="18"/>
      <c r="H6" s="18"/>
      <c r="I6" s="18"/>
      <c r="J6" s="18"/>
      <c r="K6" s="18"/>
      <c r="L6" s="18"/>
      <c r="M6" s="103"/>
      <c r="N6" s="100"/>
    </row>
    <row r="7" spans="2:15" x14ac:dyDescent="0.25">
      <c r="C7" s="98"/>
      <c r="D7" s="18"/>
      <c r="E7" s="18"/>
      <c r="F7" s="18"/>
      <c r="G7" s="18"/>
      <c r="H7" s="104"/>
      <c r="I7" s="104"/>
      <c r="J7" s="104"/>
      <c r="K7" s="104"/>
      <c r="L7" s="104"/>
      <c r="M7" s="104"/>
      <c r="N7" s="100"/>
    </row>
    <row r="8" spans="2:15" ht="16.5" thickBot="1" x14ac:dyDescent="0.3">
      <c r="C8" s="98"/>
      <c r="D8" s="105" t="s">
        <v>802</v>
      </c>
      <c r="E8" s="106"/>
      <c r="F8" s="106"/>
      <c r="G8" s="18"/>
      <c r="H8" s="18"/>
      <c r="I8" s="18"/>
      <c r="J8" s="18"/>
      <c r="K8" s="18"/>
      <c r="L8" s="18"/>
      <c r="M8" s="103"/>
      <c r="N8" s="100"/>
    </row>
    <row r="9" spans="2:15" ht="15.75" thickTop="1" x14ac:dyDescent="0.25">
      <c r="C9" s="98"/>
      <c r="D9" s="18"/>
      <c r="E9" s="18"/>
      <c r="F9" s="18"/>
      <c r="G9" s="18"/>
      <c r="H9" s="18"/>
      <c r="I9" s="18"/>
      <c r="J9" s="18"/>
      <c r="K9" s="18"/>
      <c r="L9" s="18"/>
      <c r="M9" s="103"/>
      <c r="N9" s="100"/>
    </row>
    <row r="10" spans="2:15" x14ac:dyDescent="0.25">
      <c r="C10" s="98"/>
      <c r="D10" s="107" t="s">
        <v>792</v>
      </c>
      <c r="E10" s="107"/>
      <c r="F10" s="107"/>
      <c r="G10" s="107"/>
      <c r="H10" s="107"/>
      <c r="I10" s="107"/>
      <c r="J10" s="107" t="s">
        <v>793</v>
      </c>
      <c r="K10" s="108">
        <v>0.1</v>
      </c>
      <c r="L10" s="108">
        <v>0.2</v>
      </c>
      <c r="M10" s="108">
        <v>0.3</v>
      </c>
      <c r="N10" s="100"/>
    </row>
    <row r="11" spans="2:15" x14ac:dyDescent="0.25">
      <c r="C11" s="98"/>
      <c r="D11" s="167" t="s">
        <v>794</v>
      </c>
      <c r="E11" s="168"/>
      <c r="F11" s="168"/>
      <c r="G11" s="168"/>
      <c r="H11" s="168"/>
      <c r="I11" s="169"/>
      <c r="J11" s="139">
        <v>8042</v>
      </c>
      <c r="K11" s="139">
        <v>8042</v>
      </c>
      <c r="L11" s="139">
        <v>8042</v>
      </c>
      <c r="M11" s="139">
        <v>8042</v>
      </c>
      <c r="N11" s="100"/>
      <c r="O11" s="110"/>
    </row>
    <row r="12" spans="2:15" x14ac:dyDescent="0.25">
      <c r="C12" s="98"/>
      <c r="D12" s="170" t="s">
        <v>795</v>
      </c>
      <c r="E12" s="171"/>
      <c r="F12" s="171"/>
      <c r="G12" s="171"/>
      <c r="H12" s="171"/>
      <c r="I12" s="172"/>
      <c r="J12" s="140">
        <v>0.58099999999999996</v>
      </c>
      <c r="K12" s="140">
        <v>0.60399999999999998</v>
      </c>
      <c r="L12" s="140">
        <v>0.63700000000000001</v>
      </c>
      <c r="M12" s="140">
        <v>0.66900000000000004</v>
      </c>
      <c r="N12" s="100"/>
    </row>
    <row r="13" spans="2:15" x14ac:dyDescent="0.25">
      <c r="C13" s="98"/>
      <c r="D13" s="170" t="s">
        <v>796</v>
      </c>
      <c r="E13" s="171"/>
      <c r="F13" s="171"/>
      <c r="G13" s="171"/>
      <c r="H13" s="171"/>
      <c r="I13" s="172"/>
      <c r="J13" s="119">
        <v>7592</v>
      </c>
      <c r="K13" s="119">
        <v>7331</v>
      </c>
      <c r="L13" s="119">
        <v>7087</v>
      </c>
      <c r="M13" s="119">
        <v>6827</v>
      </c>
      <c r="N13" s="100"/>
    </row>
    <row r="14" spans="2:15" x14ac:dyDescent="0.25">
      <c r="C14" s="98"/>
      <c r="D14" s="170" t="s">
        <v>797</v>
      </c>
      <c r="E14" s="171"/>
      <c r="F14" s="171"/>
      <c r="G14" s="171"/>
      <c r="H14" s="171"/>
      <c r="I14" s="172"/>
      <c r="J14" s="119">
        <v>6741</v>
      </c>
      <c r="K14" s="119">
        <v>6741</v>
      </c>
      <c r="L14" s="119">
        <v>6741</v>
      </c>
      <c r="M14" s="119">
        <v>6741</v>
      </c>
      <c r="N14" s="100"/>
    </row>
    <row r="15" spans="2:15" x14ac:dyDescent="0.25">
      <c r="C15" s="98"/>
      <c r="D15" s="170" t="s">
        <v>798</v>
      </c>
      <c r="E15" s="171"/>
      <c r="F15" s="171"/>
      <c r="G15" s="171"/>
      <c r="H15" s="171"/>
      <c r="I15" s="172"/>
      <c r="J15" s="119">
        <v>16.5</v>
      </c>
      <c r="K15" s="119">
        <v>14</v>
      </c>
      <c r="L15" s="119">
        <v>11</v>
      </c>
      <c r="M15" s="119">
        <v>7</v>
      </c>
      <c r="N15" s="100"/>
    </row>
    <row r="16" spans="2:15" x14ac:dyDescent="0.25">
      <c r="C16" s="98"/>
      <c r="N16" s="100"/>
    </row>
    <row r="17" spans="3:14" x14ac:dyDescent="0.25">
      <c r="C17" s="98"/>
      <c r="N17" s="100"/>
    </row>
    <row r="18" spans="3:14" ht="16.5" thickBot="1" x14ac:dyDescent="0.3">
      <c r="C18" s="98"/>
      <c r="D18" s="109" t="s">
        <v>799</v>
      </c>
      <c r="E18" s="106"/>
      <c r="F18" s="106"/>
      <c r="N18" s="100"/>
    </row>
    <row r="19" spans="3:14" ht="15.75" thickTop="1" x14ac:dyDescent="0.25">
      <c r="C19" s="98"/>
      <c r="N19" s="100"/>
    </row>
    <row r="20" spans="3:14" x14ac:dyDescent="0.25">
      <c r="C20" s="98"/>
      <c r="D20" s="173"/>
      <c r="E20" s="163"/>
      <c r="F20" s="163"/>
      <c r="G20" s="163"/>
      <c r="H20" s="163"/>
      <c r="I20" s="163"/>
      <c r="J20" s="163"/>
      <c r="K20" s="163"/>
      <c r="L20" s="163"/>
      <c r="M20" s="164"/>
      <c r="N20" s="100"/>
    </row>
    <row r="21" spans="3:14" x14ac:dyDescent="0.25">
      <c r="C21" s="98"/>
      <c r="D21" s="174"/>
      <c r="E21" s="163"/>
      <c r="F21" s="163"/>
      <c r="G21" s="163"/>
      <c r="H21" s="163"/>
      <c r="I21" s="163"/>
      <c r="J21" s="163"/>
      <c r="K21" s="163"/>
      <c r="L21" s="163"/>
      <c r="M21" s="164"/>
      <c r="N21" s="100"/>
    </row>
    <row r="22" spans="3:14" x14ac:dyDescent="0.25">
      <c r="C22" s="98"/>
      <c r="D22" s="162"/>
      <c r="E22" s="163"/>
      <c r="F22" s="163"/>
      <c r="G22" s="163"/>
      <c r="H22" s="163"/>
      <c r="I22" s="163"/>
      <c r="J22" s="163"/>
      <c r="K22" s="163"/>
      <c r="L22" s="163"/>
      <c r="M22" s="164"/>
      <c r="N22" s="100"/>
    </row>
    <row r="23" spans="3:14" x14ac:dyDescent="0.25">
      <c r="C23" s="98"/>
      <c r="D23" s="162"/>
      <c r="E23" s="163"/>
      <c r="F23" s="163"/>
      <c r="G23" s="163"/>
      <c r="H23" s="163"/>
      <c r="I23" s="163"/>
      <c r="J23" s="163"/>
      <c r="K23" s="163"/>
      <c r="L23" s="163"/>
      <c r="M23" s="164"/>
      <c r="N23" s="100"/>
    </row>
    <row r="24" spans="3:14" x14ac:dyDescent="0.25">
      <c r="C24" s="98"/>
      <c r="D24" s="159"/>
      <c r="E24" s="160"/>
      <c r="F24" s="160"/>
      <c r="G24" s="160"/>
      <c r="H24" s="160"/>
      <c r="I24" s="160"/>
      <c r="J24" s="160"/>
      <c r="K24" s="160"/>
      <c r="L24" s="160"/>
      <c r="M24" s="161"/>
      <c r="N24" s="100"/>
    </row>
    <row r="25" spans="3:14" x14ac:dyDescent="0.25">
      <c r="C25" s="98"/>
      <c r="D25" s="159"/>
      <c r="E25" s="160"/>
      <c r="F25" s="160"/>
      <c r="G25" s="160"/>
      <c r="H25" s="160"/>
      <c r="I25" s="160"/>
      <c r="J25" s="160"/>
      <c r="K25" s="160"/>
      <c r="L25" s="160"/>
      <c r="M25" s="161"/>
      <c r="N25" s="100"/>
    </row>
    <row r="26" spans="3:14" x14ac:dyDescent="0.25">
      <c r="C26" s="98"/>
      <c r="D26" s="162"/>
      <c r="E26" s="163"/>
      <c r="F26" s="163"/>
      <c r="G26" s="163"/>
      <c r="H26" s="163"/>
      <c r="I26" s="163"/>
      <c r="J26" s="163"/>
      <c r="K26" s="163"/>
      <c r="L26" s="163"/>
      <c r="M26" s="164"/>
      <c r="N26" s="100"/>
    </row>
    <row r="27" spans="3:14" x14ac:dyDescent="0.25">
      <c r="C27" s="98"/>
      <c r="D27" s="162"/>
      <c r="E27" s="163"/>
      <c r="F27" s="163"/>
      <c r="G27" s="163"/>
      <c r="H27" s="163"/>
      <c r="I27" s="163"/>
      <c r="J27" s="163"/>
      <c r="K27" s="163"/>
      <c r="L27" s="163"/>
      <c r="M27" s="164"/>
      <c r="N27" s="100"/>
    </row>
    <row r="28" spans="3:14" x14ac:dyDescent="0.25">
      <c r="C28" s="98"/>
      <c r="D28" s="159"/>
      <c r="E28" s="160"/>
      <c r="F28" s="160"/>
      <c r="G28" s="160"/>
      <c r="H28" s="160"/>
      <c r="I28" s="160"/>
      <c r="J28" s="160"/>
      <c r="K28" s="160"/>
      <c r="L28" s="160"/>
      <c r="M28" s="161"/>
      <c r="N28" s="100"/>
    </row>
    <row r="29" spans="3:14" x14ac:dyDescent="0.25">
      <c r="C29" s="98"/>
      <c r="D29" s="159"/>
      <c r="E29" s="160"/>
      <c r="F29" s="160"/>
      <c r="G29" s="160"/>
      <c r="H29" s="160"/>
      <c r="I29" s="160"/>
      <c r="J29" s="160"/>
      <c r="K29" s="160"/>
      <c r="L29" s="160"/>
      <c r="M29" s="161"/>
      <c r="N29" s="100"/>
    </row>
    <row r="30" spans="3:14" x14ac:dyDescent="0.25">
      <c r="C30" s="98"/>
      <c r="D30" s="159"/>
      <c r="E30" s="160"/>
      <c r="F30" s="160"/>
      <c r="G30" s="160"/>
      <c r="H30" s="160"/>
      <c r="I30" s="160"/>
      <c r="J30" s="160"/>
      <c r="K30" s="160"/>
      <c r="L30" s="160"/>
      <c r="M30" s="161"/>
      <c r="N30" s="100"/>
    </row>
    <row r="31" spans="3:14" x14ac:dyDescent="0.25">
      <c r="C31" s="98"/>
      <c r="D31" s="18"/>
      <c r="E31" s="18"/>
      <c r="F31" s="18"/>
      <c r="G31" s="18"/>
      <c r="H31" s="18"/>
      <c r="I31" s="18"/>
      <c r="J31" s="18"/>
      <c r="K31" s="18"/>
      <c r="L31" s="18"/>
      <c r="M31" s="18"/>
      <c r="N31" s="100"/>
    </row>
    <row r="32" spans="3:14" x14ac:dyDescent="0.25">
      <c r="C32" s="98"/>
      <c r="D32" s="18"/>
      <c r="E32" s="18"/>
      <c r="F32" s="18"/>
      <c r="G32" s="18"/>
      <c r="H32" s="18"/>
      <c r="I32" s="18"/>
      <c r="J32" s="18"/>
      <c r="K32" s="18"/>
      <c r="L32" s="18"/>
      <c r="M32" s="18"/>
      <c r="N32" s="100"/>
    </row>
    <row r="33" spans="3:14" x14ac:dyDescent="0.25">
      <c r="C33" s="153"/>
      <c r="D33" s="154"/>
      <c r="E33" s="154"/>
      <c r="F33" s="154"/>
      <c r="G33" s="154"/>
      <c r="H33" s="154"/>
      <c r="I33" s="154"/>
      <c r="J33" s="154"/>
      <c r="K33" s="154"/>
      <c r="L33" s="154"/>
      <c r="M33" s="154"/>
      <c r="N33" s="155"/>
    </row>
    <row r="34" spans="3:14" x14ac:dyDescent="0.25">
      <c r="C34" s="153"/>
      <c r="D34" s="154"/>
      <c r="E34" s="154"/>
      <c r="F34" s="154"/>
      <c r="G34" s="154"/>
      <c r="H34" s="154"/>
      <c r="I34" s="154"/>
      <c r="J34" s="154"/>
      <c r="K34" s="154"/>
      <c r="L34" s="154"/>
      <c r="M34" s="154"/>
      <c r="N34" s="155"/>
    </row>
    <row r="35" spans="3:14" x14ac:dyDescent="0.25">
      <c r="C35" s="153"/>
      <c r="D35" s="154"/>
      <c r="E35" s="154"/>
      <c r="F35" s="154"/>
      <c r="G35" s="154"/>
      <c r="H35" s="154"/>
      <c r="I35" s="154"/>
      <c r="J35" s="154"/>
      <c r="K35" s="154"/>
      <c r="L35" s="154"/>
      <c r="M35" s="154"/>
      <c r="N35" s="155"/>
    </row>
    <row r="36" spans="3:14" ht="15.75" thickBot="1" x14ac:dyDescent="0.3">
      <c r="C36" s="156"/>
      <c r="D36" s="157"/>
      <c r="E36" s="157"/>
      <c r="F36" s="157"/>
      <c r="G36" s="157"/>
      <c r="H36" s="157"/>
      <c r="I36" s="157"/>
      <c r="J36" s="157"/>
      <c r="K36" s="157"/>
      <c r="L36" s="157"/>
      <c r="M36" s="157"/>
      <c r="N36" s="158"/>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Båtstrand, Lena</cp:lastModifiedBy>
  <cp:lastPrinted>2016-05-20T08:25:54Z</cp:lastPrinted>
  <dcterms:created xsi:type="dcterms:W3CDTF">2016-04-21T08:07:20Z</dcterms:created>
  <dcterms:modified xsi:type="dcterms:W3CDTF">2020-02-10T08:29:43Z</dcterms:modified>
</cp:coreProperties>
</file>