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1 Q1\"/>
    </mc:Choice>
  </mc:AlternateContent>
  <xr:revisionPtr revIDLastSave="0" documentId="8_{516DD922-B79A-4A91-BD29-D60C8F9B3961}" xr6:coauthVersionLast="36" xr6:coauthVersionMax="36" xr10:uidLastSave="{00000000-0000-0000-0000-000000000000}"/>
  <bookViews>
    <workbookView xWindow="-5805" yWindow="210" windowWidth="22980" windowHeight="8955"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workbook>
</file>

<file path=xl/calcChain.xml><?xml version="1.0" encoding="utf-8"?>
<calcChain xmlns="http://schemas.openxmlformats.org/spreadsheetml/2006/main">
  <c r="C180" i="9" l="1"/>
  <c r="D166" i="8" l="1"/>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<sst xmlns="http://schemas.openxmlformats.org/spreadsheetml/2006/main" count="1953" uniqueCount="1263">
  <si>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</si>
  <si>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</si>
  <si>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</si>
  <si>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</si>
  <si>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</si>
  <si>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</si>
  <si>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</si>
  <si>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</si>
  <si>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</si>
  <si>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</si>
  <si>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</si>
  <si>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</si>
  <si>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</si>
  <si>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</si>
  <si>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</si>
  <si>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</si>
  <si>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</si>
  <si>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</si>
  <si>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</si>
  <si>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</si>
  <si>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</si>
  <si>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</si>
  <si>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</si>
  <si>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</si>
  <si>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</si>
  <si>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</si>
  <si>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</si>
  <si>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</si>
  <si>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</si>
  <si>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</si>
  <si>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</si>
  <si>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</si>
  <si>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</si>
  <si>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</si>
  <si>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</si>
  <si>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</si>
  <si>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</si>
  <si>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</si>
  <si>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</si>
  <si>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</si>
  <si>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</si>
  <si>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</si>
  <si>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</si>
  <si>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</si>
  <si>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</si>
  <si>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</si>
  <si>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</si>
  <si>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</si>
  <si>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</si>
  <si>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</si>
  <si>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</si>
  <si>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</si>
  <si>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</si>
  <si>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</si>
  <si>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</si>
  <si>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</si>
  <si>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</si>
  <si>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</si>
  <si>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</si>
  <si>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</si>
  <si>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</si>
  <si>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</si>
  <si>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</si>
  <si>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</si>
  <si>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</si>
  <si>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</si>
  <si>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</si>
  <si>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</si>
  <si>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</si>
  <si>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</si>
  <si>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</si>
  <si>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</si>
  <si>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</si>
  <si>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</si>
  <si>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</si>
  <si>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</si>
  <si>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</si>
  <si>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</si>
  <si>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</si>
  <si>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</si>
  <si>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</si>
  <si>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</si>
  <si>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</si>
  <si>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</si>
  <si>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</si>
  <si>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</si>
  <si>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</si>
  <si>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</si>
  <si>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</si>
  <si>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</si>
  <si>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</si>
  <si>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</si>
  <si>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</si>
  <si>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</si>
  <si>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</si>
  <si>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</si>
  <si>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</si>
  <si>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</si>
  <si>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</si>
  <si>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</si>
  <si>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</si>
  <si>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</si>
  <si>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</si>
  <si>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</si>
  <si>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</si>
  <si>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</si>
  <si>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</si>
  <si>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</si>
  <si>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</si>
  <si>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</si>
  <si>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</si>
  <si>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</si>
  <si>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</si>
  <si>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</si>
  <si>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</si>
  <si>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</si>
  <si>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</si>
  <si>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</si>
  <si>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</si>
  <si>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</si>
  <si>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</si>
  <si>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</si>
  <si>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</si>
  <si>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</si>
  <si>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</si>
  <si>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</si>
  <si>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</si>
  <si>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</si>
  <si>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</si>
  <si>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</si>
  <si>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</si>
  <si>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</si>
  <si>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</si>
  <si>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</si>
  <si>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</si>
  <si>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</si>
  <si>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</si>
  <si>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</si>
  <si>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</si>
  <si>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</si>
  <si>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</si>
  <si>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</si>
  <si>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</si>
  <si>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</si>
  <si>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</si>
  <si>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</si>
  <si>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</si>
  <si>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</si>
  <si>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</si>
  <si>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</si>
  <si>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</si>
  <si>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</si>
  <si>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</si>
  <si>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</si>
  <si>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</si>
  <si>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</si>
  <si>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</si>
  <si>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</si>
  <si>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</si>
  <si>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</si>
  <si>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</si>
  <si>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</si>
  <si>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</si>
  <si>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</si>
  <si>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</si>
  <si>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</si>
  <si>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</si>
  <si>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</si>
  <si>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</si>
  <si>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</si>
  <si>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</si>
  <si>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</si>
  <si>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</si>
  <si>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</si>
  <si>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</si>
  <si>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</si>
  <si>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</si>
  <si>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</si>
  <si>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</si>
  <si>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</si>
  <si>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</si>
  <si>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</si>
  <si>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</si>
  <si>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</si>
  <si>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</si>
  <si>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</si>
  <si>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</si>
  <si>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</si>
  <si>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</si>
  <si>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</si>
  <si>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</si>
  <si>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</si>
  <si>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</si>
  <si>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</si>
  <si>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</si>
  <si>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</si>
  <si>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</si>
  <si>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</si>
  <si>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</si>
  <si>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</si>
  <si>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</si>
  <si>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</si>
  <si>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</si>
  <si>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</si>
  <si>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</si>
  <si>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</si>
  <si>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</si>
  <si>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</si>
  <si>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</si>
  <si>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</si>
  <si>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</si>
  <si>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</si>
  <si>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</si>
  <si>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</si>
  <si>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</si>
  <si>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</si>
  <si>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</si>
  <si>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</si>
  <si>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</si>
  <si>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</si>
  <si>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</si>
  <si>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</si>
  <si>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</si>
  <si>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</si>
  <si>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</si>
  <si>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</si>
  <si>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</si>
  <si>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</si>
  <si>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</si>
  <si>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</si>
  <si>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</si>
  <si>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</si>
  <si>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</si>
  <si>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</si>
  <si>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</si>
  <si>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</si>
  <si>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</si>
  <si>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</si>
  <si>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</si>
  <si>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</si>
  <si>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</si>
  <si>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</si>
  <si>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</si>
  <si>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</si>
  <si>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</si>
  <si>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</si>
  <si>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</si>
  <si>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</si>
  <si>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</si>
  <si>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</si>
  <si>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</si>
  <si>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</si>
  <si>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</si>
  <si>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</si>
  <si>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</si>
  <si>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</si>
  <si>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</si>
  <si>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</si>
  <si>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</si>
  <si>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</si>
  <si>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</si>
  <si>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</si>
  <si>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</si>
  <si>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</si>
  <si>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</si>
  <si>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</si>
  <si>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</si>
  <si>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</si>
  <si>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</si>
  <si>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</si>
  <si>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</si>
  <si>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</si>
  <si>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</si>
  <si>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</si>
  <si>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</si>
  <si>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</si>
  <si>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</si>
  <si>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</si>
  <si>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</si>
  <si>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</si>
  <si>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</si>
  <si>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</si>
  <si>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</si>
  <si>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</si>
  <si>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</si>
  <si>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</si>
  <si>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</si>
  <si>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</si>
  <si>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</si>
  <si>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</si>
  <si>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</si>
  <si>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</si>
  <si>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</si>
  <si>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</si>
  <si>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</si>
  <si>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</si>
  <si>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</si>
  <si>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</si>
  <si>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</si>
  <si>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</si>
  <si>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</si>
  <si>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</si>
  <si>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</si>
  <si>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</si>
  <si>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</si>
  <si>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</si>
  <si>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</si>
  <si>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</si>
  <si>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</si>
  <si>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</si>
  <si>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</si>
  <si>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</si>
  <si>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</si>
  <si>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</si>
  <si>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</si>
  <si>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</si>
  <si>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</si>
  <si>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</si>
  <si>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</si>
  <si>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</si>
  <si>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</si>
  <si>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</si>
  <si>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</si>
  <si>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</si>
  <si>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</si>
  <si>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</si>
  <si>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</si>
  <si>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</si>
  <si>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</si>
  <si>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</si>
  <si>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</si>
  <si>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</si>
  <si>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</si>
  <si>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</si>
  <si>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</si>
  <si>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</si>
  <si>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</si>
  <si>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</si>
  <si>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</si>
  <si>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</si>
  <si>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</si>
  <si>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</si>
  <si>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</si>
  <si>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</si>
  <si>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</si>
  <si>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</si>
  <si>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</si>
  <si>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</si>
  <si>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</si>
  <si>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</si>
  <si>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</si>
  <si>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</si>
  <si>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</si>
  <si>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</si>
  <si>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</si>
  <si>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</si>
  <si>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</si>
  <si>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</si>
  <si>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</si>
  <si>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</si>
  <si>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</si>
  <si>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</si>
  <si>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</si>
  <si>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</si>
  <si>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</si>
  <si>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</si>
  <si>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</si>
  <si>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</si>
  <si>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</si>
  <si>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</si>
  <si>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</si>
  <si>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</si>
  <si>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</si>
  <si>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</si>
  <si>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</si>
  <si>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</si>
  <si>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</si>
  <si>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</si>
  <si>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</si>
  <si>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</si>
  <si>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</si>
  <si>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</si>
  <si>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</si>
  <si>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</si>
  <si>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</si>
  <si>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</si>
  <si>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</si>
  <si>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</si>
  <si>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</si>
  <si>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</si>
  <si>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</si>
  <si>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</si>
  <si>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</si>
  <si>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</si>
  <si>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</si>
  <si>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</si>
  <si>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</si>
  <si>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</si>
  <si>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</si>
  <si>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</si>
  <si>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</si>
  <si>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</si>
  <si>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</si>
  <si>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</si>
  <si>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</si>
  <si>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</si>
  <si>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</si>
  <si>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</si>
  <si>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</si>
  <si>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</si>
  <si>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</si>
  <si>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</si>
  <si>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</si>
  <si>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</si>
  <si>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</si>
  <si>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</si>
  <si>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</si>
  <si>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</si>
  <si>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</si>
  <si>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</si>
  <si>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</si>
  <si>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</si>
  <si>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</si>
  <si>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</si>
  <si>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</si>
  <si>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</si>
  <si>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</si>
  <si>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</si>
  <si>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</si>
  <si>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</si>
  <si>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</si>
  <si>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</si>
  <si>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</si>
  <si>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</si>
  <si>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</si>
  <si>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</si>
  <si>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</si>
  <si>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</si>
  <si>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</si>
  <si>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</si>
  <si>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</si>
  <si>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</si>
  <si>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</si>
  <si>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</si>
  <si>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</si>
  <si>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</si>
  <si>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</si>
  <si>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</si>
  <si>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</si>
  <si>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</si>
  <si>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</si>
  <si>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</si>
  <si>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</si>
  <si>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</si>
  <si>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</si>
  <si>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</si>
  <si>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</si>
  <si>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</si>
  <si>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</si>
  <si>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</si>
  <si>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</si>
  <si>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</si>
  <si>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</si>
  <si>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</si>
  <si>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</si>
  <si>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</si>
  <si>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</si>
  <si>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</si>
  <si>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</si>
  <si>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</si>
  <si>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</si>
  <si>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</si>
  <si>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</si>
  <si>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</si>
  <si>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</si>
  <si>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</si>
  <si>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</si>
  <si>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</si>
  <si>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</si>
  <si>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</si>
  <si>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</si>
  <si>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</si>
  <si>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</si>
  <si>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</si>
  <si>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</si>
  <si>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</si>
  <si>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</si>
  <si>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</si>
  <si>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</si>
  <si>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</si>
  <si>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</si>
  <si>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</si>
  <si>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</si>
  <si>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</si>
  <si>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</si>
  <si>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</si>
  <si>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</si>
  <si>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</si>
  <si>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</si>
  <si>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</si>
  <si>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</si>
  <si>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</si>
  <si>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</si>
  <si>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</si>
  <si>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</si>
  <si>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</si>
  <si>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</si>
  <si>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</si>
  <si>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</si>
  <si>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</si>
  <si>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</si>
  <si>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</si>
  <si>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</si>
  <si>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</si>
  <si>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</si>
  <si>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</si>
  <si>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</si>
  <si>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</si>
  <si>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</si>
  <si>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</si>
  <si>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</si>
  <si>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</si>
  <si>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</si>
  <si>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</si>
  <si>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</si>
  <si>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</si>
  <si>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</si>
  <si>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</si>
  <si>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</si>
  <si>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</si>
  <si>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</si>
  <si>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</si>
  <si>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</si>
  <si>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</si>
  <si>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</si>
  <si>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</si>
  <si>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</si>
  <si>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</si>
  <si>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</si>
  <si>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</si>
  <si>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</si>
  <si>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</si>
  <si>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</si>
  <si>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</si>
  <si>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</si>
  <si>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</si>
  <si>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</si>
  <si>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</si>
  <si>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</si>
  <si>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</si>
  <si>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</si>
  <si>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</si>
  <si>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</si>
  <si>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</si>
  <si>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</si>
  <si>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</si>
  <si>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</si>
  <si>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</si>
  <si>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</si>
  <si>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</si>
  <si>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</si>
  <si>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</si>
  <si>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</si>
  <si>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</si>
  <si>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</si>
  <si>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</si>
  <si>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</si>
  <si>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</si>
  <si>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</si>
  <si>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</si>
  <si>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</si>
  <si>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</si>
  <si>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</si>
  <si>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</si>
  <si>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</si>
  <si>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</si>
  <si>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</si>
  <si>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</si>
  <si>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</si>
  <si>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</si>
  <si>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</si>
  <si>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</si>
  <si>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</si>
  <si>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</si>
  <si>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</si>
  <si>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</si>
  <si>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</si>
  <si>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</si>
  <si>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</si>
  <si>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</si>
  <si>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</si>
  <si>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</si>
  <si>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</si>
  <si>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</si>
  <si>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</si>
  <si>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</si>
  <si>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</si>
  <si>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</si>
  <si>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</si>
  <si>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</si>
  <si>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</si>
  <si>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</si>
  <si>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</si>
  <si>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</si>
  <si>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</si>
  <si>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</si>
  <si>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</si>
  <si>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</si>
  <si>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</si>
  <si>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</si>
  <si>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</si>
  <si>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</si>
  <si>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</si>
  <si>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</si>
  <si>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</si>
  <si>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</si>
  <si>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</si>
  <si>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</si>
  <si>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</si>
  <si>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</si>
  <si>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</si>
  <si>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</si>
  <si>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</si>
  <si>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</si>
  <si>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</si>
  <si>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</si>
  <si>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</si>
  <si>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</si>
  <si>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</si>
  <si>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</si>
  <si>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</si>
  <si>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</si>
  <si>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</si>
  <si>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</si>
  <si>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</si>
  <si>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</si>
  <si>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</si>
  <si>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</si>
  <si>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</si>
  <si>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</si>
  <si>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</si>
  <si>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</si>
  <si>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</si>
  <si>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</si>
  <si>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</si>
  <si>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</si>
  <si>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</si>
  <si>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</si>
  <si>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</si>
  <si>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</si>
  <si>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</si>
  <si>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</si>
  <si>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</si>
  <si>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</si>
  <si>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</si>
  <si>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</si>
  <si>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</si>
  <si>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</si>
  <si>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</si>
  <si>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</si>
  <si>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</si>
  <si>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</si>
  <si>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</si>
  <si>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</si>
  <si>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</si>
  <si>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</si>
  <si>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</si>
  <si>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</si>
  <si>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</si>
  <si>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</si>
  <si>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</si>
  <si>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</si>
  <si>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</si>
  <si>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</si>
  <si>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</si>
  <si>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</si>
  <si>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</si>
  <si>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</si>
  <si>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</si>
  <si>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</si>
  <si>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</si>
  <si>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</si>
  <si>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</si>
  <si>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</si>
  <si>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</si>
  <si>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</si>
  <si>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</si>
  <si>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</si>
  <si>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</si>
  <si>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</si>
  <si>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</si>
  <si>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</si>
  <si>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</si>
  <si>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</si>
  <si>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</si>
  <si>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</si>
  <si>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</si>
  <si>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</si>
  <si>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</si>
  <si>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</si>
  <si>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</si>
  <si>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</si>
  <si>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</si>
  <si>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</si>
  <si>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</si>
  <si>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</si>
  <si>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</si>
  <si>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</si>
  <si>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</si>
  <si>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</si>
  <si>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</si>
  <si>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</si>
  <si>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</si>
  <si>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</si>
  <si>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</si>
  <si>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</si>
  <si>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</si>
  <si>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</si>
  <si>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</si>
  <si>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</si>
  <si>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</si>
  <si>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</si>
  <si>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</si>
  <si>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</si>
  <si>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</si>
  <si>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</si>
  <si>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</si>
  <si>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</si>
  <si>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</si>
  <si>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</si>
  <si>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</si>
  <si>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</si>
  <si>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</si>
  <si>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</si>
  <si>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</si>
  <si>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</si>
  <si>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</si>
  <si>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</si>
  <si>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</si>
  <si>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</si>
  <si>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</si>
  <si>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</si>
  <si>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</si>
  <si>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</si>
  <si>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</si>
  <si>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</si>
  <si>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</si>
  <si>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</si>
  <si>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</si>
  <si>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</si>
  <si>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</si>
  <si>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</si>
  <si>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</si>
  <si>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</si>
  <si>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</si>
  <si>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</si>
  <si>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</si>
  <si>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</si>
  <si>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</si>
  <si>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</si>
  <si>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</si>
  <si>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</si>
  <si>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</si>
  <si>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</si>
  <si>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</si>
  <si>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</si>
  <si>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</si>
  <si>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</si>
  <si>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</si>
  <si>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</si>
  <si>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</si>
  <si>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</si>
  <si>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</si>
  <si>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</si>
  <si>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</si>
  <si>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</si>
  <si>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</si>
  <si>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</si>
  <si>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</si>
  <si>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</si>
  <si>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</si>
  <si>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</si>
  <si>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</si>
  <si>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</si>
  <si>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</si>
  <si>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</si>
  <si>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</si>
  <si>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</si>
  <si>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</si>
  <si>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</si>
  <si>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</si>
  <si>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</si>
  <si>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</si>
  <si>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</si>
  <si>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</si>
  <si>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</si>
  <si>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</si>
  <si>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</si>
  <si>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</si>
  <si>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</si>
  <si>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</si>
  <si>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</si>
  <si>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</si>
  <si>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</si>
  <si>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</si>
  <si>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</si>
  <si>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</si>
  <si>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</si>
  <si>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</si>
  <si>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</si>
  <si>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</si>
  <si>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</si>
  <si>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</si>
  <si>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</si>
  <si>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</si>
  <si>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</si>
  <si>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</si>
  <si>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</si>
  <si>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</si>
  <si>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</si>
  <si>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</si>
  <si>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</si>
  <si>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</si>
  <si>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</si>
  <si>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</si>
  <si>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</si>
  <si>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</si>
  <si>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</si>
  <si>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</si>
  <si>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</si>
  <si>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</si>
  <si>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</si>
  <si>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</si>
  <si>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</si>
  <si>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</si>
  <si>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</si>
  <si>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</si>
  <si>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</si>
  <si>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</si>
  <si>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</si>
  <si>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</si>
  <si>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</si>
  <si>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</si>
  <si>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</si>
  <si>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</si>
  <si>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</si>
  <si>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</si>
  <si>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</si>
  <si>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</si>
  <si>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</si>
  <si>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</si>
  <si>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</si>
  <si>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</si>
  <si>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</si>
  <si>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</si>
  <si>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</si>
  <si>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</si>
  <si>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</si>
  <si>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</si>
  <si>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</si>
  <si>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</si>
  <si>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</si>
  <si>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</si>
  <si>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</si>
  <si>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</si>
  <si>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</si>
  <si>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</si>
  <si>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</si>
  <si>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</si>
  <si>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</si>
  <si>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</si>
  <si>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</si>
  <si>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</si>
  <si>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</si>
  <si>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</si>
  <si>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</si>
  <si>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</si>
  <si>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</si>
  <si>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</si>
  <si>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</si>
  <si>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</si>
  <si>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</si>
  <si>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</si>
  <si>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</si>
  <si>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</si>
  <si>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</si>
  <si>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</si>
  <si>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</si>
  <si>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</si>
  <si>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</si>
  <si>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</si>
  <si>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</si>
  <si>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</si>
  <si>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</si>
  <si>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</si>
  <si>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</si>
  <si>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</si>
  <si>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</si>
  <si>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</si>
  <si>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</si>
  <si>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</si>
  <si>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</si>
  <si>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</si>
  <si>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</si>
  <si>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</si>
  <si>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</si>
  <si>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</si>
  <si>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</si>
  <si>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</si>
  <si>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</si>
  <si>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</si>
  <si>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</si>
  <si>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</si>
  <si>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</si>
  <si>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</si>
  <si>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</si>
  <si>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</si>
  <si>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</si>
  <si>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</si>
  <si>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</si>
  <si>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</si>
  <si>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</si>
  <si>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</si>
  <si>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</si>
  <si>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</si>
  <si>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</si>
  <si>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</si>
  <si>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</si>
  <si>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</si>
  <si>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</si>
  <si>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</si>
  <si>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</si>
  <si>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</si>
  <si>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</si>
  <si>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</si>
  <si>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</si>
  <si>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</si>
  <si>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</si>
  <si>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</si>
  <si>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</si>
  <si>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</si>
  <si>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</si>
  <si>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</si>
  <si>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</si>
  <si>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</si>
  <si>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</si>
  <si>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</si>
  <si>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</si>
  <si>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</si>
  <si>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</si>
  <si>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</si>
  <si>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</si>
  <si>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</si>
  <si>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</si>
  <si>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</si>
  <si>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</si>
  <si>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</si>
  <si>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</si>
  <si>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</si>
  <si>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</si>
  <si>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</si>
  <si>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</si>
  <si>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</si>
  <si>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</si>
  <si>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</si>
  <si>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</si>
  <si>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</si>
  <si>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</si>
  <si>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</si>
  <si>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</si>
  <si>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</si>
  <si>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</si>
  <si>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</si>
  <si>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</si>
  <si>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</si>
  <si>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</si>
  <si>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</si>
  <si>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</si>
  <si>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</si>
  <si>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</si>
  <si>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</si>
  <si>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</si>
  <si>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</si>
  <si>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</si>
  <si>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</si>
  <si>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</si>
  <si>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</si>
  <si>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</si>
  <si>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</si>
  <si>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</si>
  <si>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</si>
  <si>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</si>
  <si>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</si>
  <si>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</si>
  <si>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</si>
  <si>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</si>
  <si>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</si>
  <si>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</si>
  <si>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</si>
  <si>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</si>
  <si>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</si>
  <si>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</si>
  <si>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</si>
  <si>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</si>
  <si>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</si>
  <si>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</si>
  <si>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</si>
  <si>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</si>
  <si>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</si>
  <si>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</si>
  <si>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</si>
  <si>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</si>
  <si>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</si>
  <si>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</si>
  <si>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</si>
  <si>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</si>
  <si>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</si>
  <si>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</si>
  <si>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</si>
  <si>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</si>
  <si>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</si>
  <si>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</si>
  <si>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</si>
  <si>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</si>
  <si>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</si>
  <si>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</si>
  <si>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</si>
  <si>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</si>
  <si>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</si>
  <si>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</si>
  <si>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</si>
  <si>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</si>
  <si>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</si>
  <si>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</si>
  <si>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</si>
  <si>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</si>
  <si>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</si>
  <si>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</si>
  <si>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</si>
  <si>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</si>
  <si>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</si>
  <si>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</si>
  <si>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</si>
  <si>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</si>
  <si>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</si>
  <si>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</si>
  <si>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</si>
  <si>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</si>
  <si>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</si>
  <si>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</si>
  <si>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</si>
  <si>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</si>
  <si>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</si>
  <si>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</si>
  <si>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</si>
  <si>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</si>
  <si>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</si>
  <si>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</si>
  <si>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</si>
  <si>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</si>
  <si>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</si>
  <si>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</si>
  <si>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</si>
  <si>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</si>
  <si>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</si>
  <si>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</si>
  <si>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</si>
  <si>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</si>
  <si>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</si>
  <si>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</si>
  <si>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</si>
  <si>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</si>
  <si>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</si>
  <si>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</si>
  <si>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</si>
  <si>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</si>
  <si>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</si>
  <si>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</si>
  <si>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</si>
  <si>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</si>
  <si>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</si>
  <si>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</si>
  <si>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</si>
  <si>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</si>
  <si>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</si>
  <si>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</si>
  <si>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</si>
  <si>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</si>
  <si>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</si>
  <si>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</si>
  <si>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</si>
  <si>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</si>
  <si>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</si>
  <si>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</si>
  <si>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</si>
  <si>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</si>
  <si>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</si>
  <si>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</si>
  <si>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</si>
  <si>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</si>
  <si>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</si>
  <si>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</si>
  <si>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</si>
  <si>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</si>
  <si>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</si>
  <si>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</si>
  <si>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</si>
  <si>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</si>
  <si>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</si>
  <si>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</si>
  <si>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</si>
  <si>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</si>
  <si>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</si>
  <si>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</si>
  <si>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</si>
  <si>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</si>
  <si>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</si>
  <si>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</si>
  <si>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</si>
  <si>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</si>
  <si>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</si>
  <si>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</si>
  <si>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</si>
  <si>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</si>
  <si>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</si>
  <si>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</si>
  <si>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</si>
  <si>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</si>
  <si>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</si>
  <si>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</si>
  <si>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</si>
  <si>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</si>
  <si>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</si>
  <si>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</si>
  <si>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</si>
  <si>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</si>
  <si>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</si>
  <si>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</si>
  <si>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</si>
  <si>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</si>
  <si>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</si>
  <si>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</si>
  <si>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</si>
  <si>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</si>
  <si>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</si>
  <si>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</si>
  <si>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</si>
  <si>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</si>
  <si>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</si>
  <si>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</si>
  <si>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</si>
  <si>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</si>
  <si>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</si>
  <si>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</si>
  <si>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</si>
  <si>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</si>
  <si>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</si>
  <si>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</si>
  <si>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</si>
  <si>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</si>
  <si>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</si>
  <si>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</si>
  <si>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</si>
  <si>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</si>
  <si>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</si>
  <si>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</si>
  <si>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</si>
  <si>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</si>
  <si>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</si>
  <si>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</si>
  <si>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</si>
  <si>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</si>
  <si>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</si>
  <si>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</si>
  <si>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</si>
  <si>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</si>
  <si>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</si>
  <si>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</si>
  <si>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</si>
  <si>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</si>
  <si>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</si>
  <si>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</si>
  <si>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</si>
  <si>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</si>
  <si>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</si>
  <si>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</si>
  <si>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</si>
  <si>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</si>
  <si>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</si>
  <si>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</si>
  <si>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</si>
  <si>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</si>
  <si>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</si>
  <si>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</si>
  <si>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</si>
  <si>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</si>
  <si>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</si>
  <si>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</si>
  <si>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</si>
  <si>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</si>
  <si>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</si>
  <si>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</si>
  <si>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</si>
  <si>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</si>
  <si>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</si>
  <si>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</si>
  <si>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</si>
  <si>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</si>
  <si>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</si>
  <si>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</si>
  <si>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</si>
  <si>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</si>
  <si>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</si>
  <si>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</si>
  <si>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</si>
  <si>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</si>
  <si>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</si>
  <si>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</si>
  <si>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</si>
  <si>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</si>
  <si>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</si>
  <si>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</si>
  <si>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</si>
  <si>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</si>
  <si>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</si>
  <si>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</si>
  <si>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</si>
  <si>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</si>
  <si>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</si>
  <si>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</si>
  <si>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</si>
  <si>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</si>
  <si>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</si>
  <si>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</si>
  <si>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</si>
  <si>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</si>
  <si>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</si>
  <si>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</si>
  <si>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</si>
  <si>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</si>
  <si>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</si>
  <si>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</si>
  <si>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</si>
  <si>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</si>
  <si>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</si>
  <si>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</si>
  <si>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</si>
  <si>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</si>
  <si>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</si>
  <si>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</si>
  <si>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</si>
  <si>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</si>
  <si>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</si>
  <si>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</si>
  <si>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</si>
  <si>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</si>
  <si>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</si>
  <si>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</si>
  <si>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</si>
  <si>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</si>
  <si>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Reporting Date: 15.05.2021</t>
  </si>
  <si>
    <t>Cut-off Date: 31.03.2021</t>
  </si>
  <si>
    <t>2021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</si>
</sst>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F7" sqref="F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5" t="s">
        <v>1262</v>
      </c>
      <c r="F6" s="205"/>
      <c r="G6" s="205"/>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1260</v>
      </c>
      <c r="G9" s="161"/>
      <c r="H9" s="7"/>
      <c r="I9" s="7"/>
      <c r="J9" s="8"/>
    </row>
    <row r="10" spans="2:10" ht="21" x14ac:dyDescent="0.25">
      <c r="B10" s="6"/>
      <c r="C10" s="7"/>
      <c r="D10" s="7"/>
      <c r="E10" s="161"/>
      <c r="F10" s="163" t="s">
        <v>1261</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08" t="s">
        <v>15</v>
      </c>
      <c r="E24" s="209" t="s">
        <v>16</v>
      </c>
      <c r="F24" s="209"/>
      <c r="G24" s="209"/>
      <c r="H24" s="209"/>
      <c r="I24" s="7"/>
      <c r="J24" s="8"/>
    </row>
    <row r="25" spans="2:10" x14ac:dyDescent="0.25">
      <c r="B25" s="6"/>
      <c r="C25" s="7"/>
      <c r="D25" s="7"/>
      <c r="E25" s="14"/>
      <c r="F25" s="14"/>
      <c r="G25" s="14"/>
      <c r="H25" s="7"/>
      <c r="I25" s="7"/>
      <c r="J25" s="8"/>
    </row>
    <row r="26" spans="2:10" x14ac:dyDescent="0.25">
      <c r="B26" s="6"/>
      <c r="C26" s="7"/>
      <c r="D26" s="208" t="s">
        <v>17</v>
      </c>
      <c r="E26" s="209"/>
      <c r="F26" s="209"/>
      <c r="G26" s="209"/>
      <c r="H26" s="209"/>
      <c r="I26" s="7"/>
      <c r="J26" s="8"/>
    </row>
    <row r="27" spans="2:10" x14ac:dyDescent="0.25">
      <c r="B27" s="6"/>
      <c r="C27" s="7"/>
      <c r="D27" s="15"/>
      <c r="E27" s="15"/>
      <c r="F27" s="15"/>
      <c r="G27" s="15"/>
      <c r="H27" s="15"/>
      <c r="I27" s="7"/>
      <c r="J27" s="8"/>
    </row>
    <row r="28" spans="2:10" x14ac:dyDescent="0.25">
      <c r="B28" s="6"/>
      <c r="C28" s="7"/>
      <c r="D28" s="208" t="s">
        <v>18</v>
      </c>
      <c r="E28" s="209" t="s">
        <v>16</v>
      </c>
      <c r="F28" s="209"/>
      <c r="G28" s="209"/>
      <c r="H28" s="209"/>
      <c r="I28" s="7"/>
      <c r="J28" s="8"/>
    </row>
    <row r="29" spans="2:10" x14ac:dyDescent="0.25">
      <c r="B29" s="6"/>
      <c r="C29" s="7"/>
      <c r="D29" s="15"/>
      <c r="E29" s="15"/>
      <c r="F29" s="15"/>
      <c r="G29" s="15"/>
      <c r="H29" s="15"/>
      <c r="I29" s="7"/>
      <c r="J29" s="8"/>
    </row>
    <row r="30" spans="2:10" x14ac:dyDescent="0.25">
      <c r="B30" s="6"/>
      <c r="C30" s="7"/>
      <c r="D30" s="208" t="s">
        <v>19</v>
      </c>
      <c r="E30" s="209" t="s">
        <v>16</v>
      </c>
      <c r="F30" s="209"/>
      <c r="G30" s="209"/>
      <c r="H30" s="209"/>
      <c r="I30" s="7"/>
      <c r="J30" s="8"/>
    </row>
    <row r="31" spans="2:10" x14ac:dyDescent="0.25">
      <c r="B31" s="6"/>
      <c r="C31" s="7"/>
      <c r="D31" s="15"/>
      <c r="E31" s="15"/>
      <c r="F31" s="15"/>
      <c r="G31" s="15"/>
      <c r="H31" s="15"/>
      <c r="I31" s="7"/>
      <c r="J31" s="8"/>
    </row>
    <row r="32" spans="2:10" x14ac:dyDescent="0.25">
      <c r="B32" s="6"/>
      <c r="C32" s="7"/>
      <c r="D32" s="208" t="s">
        <v>20</v>
      </c>
      <c r="E32" s="209" t="s">
        <v>16</v>
      </c>
      <c r="F32" s="209"/>
      <c r="G32" s="209"/>
      <c r="H32" s="209"/>
      <c r="I32" s="7"/>
      <c r="J32" s="8"/>
    </row>
    <row r="33" spans="2:10" x14ac:dyDescent="0.25">
      <c r="B33" s="6"/>
      <c r="C33" s="7"/>
      <c r="D33" s="14"/>
      <c r="E33" s="14"/>
      <c r="F33" s="14"/>
      <c r="G33" s="14"/>
      <c r="H33" s="14"/>
      <c r="I33" s="7"/>
      <c r="J33" s="8"/>
    </row>
    <row r="34" spans="2:10" x14ac:dyDescent="0.25">
      <c r="B34" s="6"/>
      <c r="C34" s="7"/>
      <c r="D34" s="208" t="s">
        <v>21</v>
      </c>
      <c r="E34" s="209" t="s">
        <v>16</v>
      </c>
      <c r="F34" s="209"/>
      <c r="G34" s="209"/>
      <c r="H34" s="209"/>
      <c r="I34" s="7"/>
      <c r="J34" s="8"/>
    </row>
    <row r="35" spans="2:10" x14ac:dyDescent="0.25">
      <c r="B35" s="6"/>
      <c r="C35" s="7"/>
      <c r="D35" s="7"/>
      <c r="E35" s="7"/>
      <c r="F35" s="7"/>
      <c r="G35" s="7"/>
      <c r="H35" s="7"/>
      <c r="I35" s="7"/>
      <c r="J35" s="8"/>
    </row>
    <row r="36" spans="2:10" x14ac:dyDescent="0.25">
      <c r="B36" s="6"/>
      <c r="C36" s="7"/>
      <c r="D36" s="206" t="s">
        <v>22</v>
      </c>
      <c r="E36" s="207"/>
      <c r="F36" s="207"/>
      <c r="G36" s="207"/>
      <c r="H36" s="207"/>
      <c r="I36" s="7"/>
      <c r="J36" s="8"/>
    </row>
    <row r="37" spans="2:10" x14ac:dyDescent="0.25">
      <c r="B37" s="6"/>
      <c r="C37" s="7"/>
      <c r="D37" s="7"/>
      <c r="E37" s="7"/>
      <c r="F37" s="13"/>
      <c r="G37" s="7"/>
      <c r="H37" s="7"/>
      <c r="I37" s="7"/>
      <c r="J37" s="8"/>
    </row>
    <row r="38" spans="2:10" x14ac:dyDescent="0.25">
      <c r="B38" s="6"/>
      <c r="C38" s="7"/>
      <c r="D38" s="206" t="s">
        <v>1149</v>
      </c>
      <c r="E38" s="207"/>
      <c r="F38" s="207"/>
      <c r="G38" s="207"/>
      <c r="H38" s="207"/>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93" sqref="C193"/>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9"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44286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1">
        <v>7675.0698069999999</v>
      </c>
      <c r="F38" s="42"/>
      <c r="H38" s="23"/>
      <c r="L38" s="23"/>
      <c r="M38" s="23"/>
    </row>
    <row r="39" spans="1:13" x14ac:dyDescent="0.2">
      <c r="A39" s="25" t="s">
        <v>66</v>
      </c>
      <c r="B39" s="42" t="s">
        <v>67</v>
      </c>
      <c r="C39" s="191">
        <v>6195</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5">
        <v>0.02</v>
      </c>
      <c r="D45" s="196">
        <f>IF(OR(C38="[For completion]",C39="[For completion]"),"Please complete G.3.1.1 and G.3.1.2",(C38/C39-1))</f>
        <v>0.2389136088781274</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2">
        <v>7193.6292110000004</v>
      </c>
      <c r="E53" s="49"/>
      <c r="F53" s="50">
        <f>IF($C$58=0,"",IF(C53="[for completion]","",C53/$C$58))</f>
        <v>0.93727215411631759</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2">
        <v>481.44059600000003</v>
      </c>
      <c r="E56" s="49"/>
      <c r="F56" s="114">
        <f t="shared" si="0"/>
        <v>6.2727845883682395E-2</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7675.0698070000008</v>
      </c>
      <c r="D58" s="49"/>
      <c r="E58" s="49"/>
      <c r="F58" s="52">
        <f>SUM(F53:F57)</f>
        <v>1</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4">
        <v>11.86</v>
      </c>
      <c r="D66" s="23"/>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157</v>
      </c>
      <c r="D70" s="141" t="s">
        <v>1253</v>
      </c>
      <c r="E70" s="21"/>
      <c r="F70" s="50">
        <f t="shared" ref="F70:F76" si="2">IF($C$77=0,"",IF(C70="[for completion]","",C70/$C$77))</f>
        <v>2.1826776032253581E-2</v>
      </c>
      <c r="G70" s="50" t="str">
        <f>IF($D$77=0,"",IF(D70="[Mark as ND1 if not relevant]","",D70/$D$77))</f>
        <v/>
      </c>
      <c r="H70" s="23"/>
      <c r="L70" s="23"/>
      <c r="M70" s="23"/>
    </row>
    <row r="71" spans="1:13" x14ac:dyDescent="0.25">
      <c r="A71" s="25" t="s">
        <v>115</v>
      </c>
      <c r="B71" s="133" t="s">
        <v>1171</v>
      </c>
      <c r="C71" s="23">
        <v>163</v>
      </c>
      <c r="D71" s="183" t="s">
        <v>1253</v>
      </c>
      <c r="E71" s="21"/>
      <c r="F71" s="50">
        <f t="shared" si="2"/>
        <v>2.2660920339218685E-2</v>
      </c>
      <c r="G71" s="50" t="str">
        <f t="shared" ref="G71:G76" si="3">IF($D$77=0,"",IF(D71="[Mark as ND1 if not relevant]","",D71/$D$77))</f>
        <v/>
      </c>
      <c r="H71" s="23"/>
      <c r="L71" s="23"/>
      <c r="M71" s="23"/>
    </row>
    <row r="72" spans="1:13" x14ac:dyDescent="0.25">
      <c r="A72" s="25" t="s">
        <v>116</v>
      </c>
      <c r="B72" s="132" t="s">
        <v>1172</v>
      </c>
      <c r="C72" s="23">
        <v>163</v>
      </c>
      <c r="D72" s="183" t="s">
        <v>956</v>
      </c>
      <c r="E72" s="21"/>
      <c r="F72" s="50">
        <f t="shared" si="2"/>
        <v>2.2660920339218685E-2</v>
      </c>
      <c r="G72" s="50" t="str">
        <f t="shared" si="3"/>
        <v/>
      </c>
      <c r="H72" s="23"/>
      <c r="L72" s="23"/>
      <c r="M72" s="23"/>
    </row>
    <row r="73" spans="1:13" x14ac:dyDescent="0.25">
      <c r="A73" s="25" t="s">
        <v>117</v>
      </c>
      <c r="B73" s="132" t="s">
        <v>1173</v>
      </c>
      <c r="C73" s="23">
        <v>210</v>
      </c>
      <c r="D73" s="183" t="s">
        <v>956</v>
      </c>
      <c r="E73" s="21"/>
      <c r="F73" s="50">
        <f t="shared" si="2"/>
        <v>2.9195050743778674E-2</v>
      </c>
      <c r="G73" s="50" t="str">
        <f t="shared" si="3"/>
        <v/>
      </c>
      <c r="H73" s="23"/>
      <c r="L73" s="23"/>
      <c r="M73" s="23"/>
    </row>
    <row r="74" spans="1:13" x14ac:dyDescent="0.25">
      <c r="A74" s="25" t="s">
        <v>118</v>
      </c>
      <c r="B74" s="132" t="s">
        <v>1174</v>
      </c>
      <c r="C74" s="23">
        <v>164</v>
      </c>
      <c r="D74" s="183" t="s">
        <v>956</v>
      </c>
      <c r="E74" s="21"/>
      <c r="F74" s="50">
        <f t="shared" si="2"/>
        <v>2.2799944390379537E-2</v>
      </c>
      <c r="G74" s="50" t="str">
        <f t="shared" si="3"/>
        <v/>
      </c>
      <c r="H74" s="23"/>
      <c r="L74" s="23"/>
      <c r="M74" s="23"/>
    </row>
    <row r="75" spans="1:13" x14ac:dyDescent="0.25">
      <c r="A75" s="25" t="s">
        <v>119</v>
      </c>
      <c r="B75" s="132" t="s">
        <v>1175</v>
      </c>
      <c r="C75" s="23">
        <v>380</v>
      </c>
      <c r="D75" s="183" t="s">
        <v>956</v>
      </c>
      <c r="E75" s="21"/>
      <c r="F75" s="50">
        <f t="shared" si="2"/>
        <v>5.2829139441123316E-2</v>
      </c>
      <c r="G75" s="50" t="str">
        <f t="shared" si="3"/>
        <v/>
      </c>
      <c r="H75" s="23"/>
      <c r="L75" s="23"/>
      <c r="M75" s="23"/>
    </row>
    <row r="76" spans="1:13" x14ac:dyDescent="0.25">
      <c r="A76" s="25" t="s">
        <v>120</v>
      </c>
      <c r="B76" s="132" t="s">
        <v>1176</v>
      </c>
      <c r="C76" s="23">
        <v>5956</v>
      </c>
      <c r="D76" s="183" t="s">
        <v>956</v>
      </c>
      <c r="E76" s="21"/>
      <c r="F76" s="50">
        <f t="shared" si="2"/>
        <v>0.82802724871402755</v>
      </c>
      <c r="G76" s="50" t="str">
        <f t="shared" si="3"/>
        <v/>
      </c>
      <c r="H76" s="23"/>
      <c r="L76" s="23"/>
      <c r="M76" s="23"/>
    </row>
    <row r="77" spans="1:13" x14ac:dyDescent="0.25">
      <c r="A77" s="25" t="s">
        <v>121</v>
      </c>
      <c r="B77" s="58" t="s">
        <v>100</v>
      </c>
      <c r="C77" s="186">
        <f>SUM(C70:C76)</f>
        <v>7193</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2">
        <v>2.4740000000000002</v>
      </c>
      <c r="D89" s="173"/>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1025</v>
      </c>
      <c r="D93" s="173">
        <v>0</v>
      </c>
      <c r="E93" s="21"/>
      <c r="F93" s="50">
        <f>IF($C$100=0,"",IF(C93="[for completion]","",IF(C93="","",C93/$C$100)))</f>
        <v>0.16545601291364004</v>
      </c>
      <c r="G93" s="114">
        <f>IF($D$100=0,"",IF(D93="[Mark as ND1 if not relevant]","",IF(D93="","",D93/$D$100)))</f>
        <v>0</v>
      </c>
      <c r="H93" s="23"/>
      <c r="L93" s="23"/>
      <c r="M93" s="23"/>
    </row>
    <row r="94" spans="1:13" x14ac:dyDescent="0.25">
      <c r="A94" s="25" t="s">
        <v>143</v>
      </c>
      <c r="B94" s="133" t="s">
        <v>1171</v>
      </c>
      <c r="C94" s="173">
        <v>1750</v>
      </c>
      <c r="D94" s="173">
        <v>1025</v>
      </c>
      <c r="E94" s="21"/>
      <c r="F94" s="50">
        <f t="shared" ref="F94:F99" si="6">IF($C$100=0,"",IF(C94="[for completion]","",IF(C94="","",C94/$C$100)))</f>
        <v>0.2824858757062147</v>
      </c>
      <c r="G94" s="114">
        <f t="shared" ref="G94:G99" si="7">IF($D$100=0,"",IF(D94="[Mark as ND1 if not relevant]","",IF(D94="","",D94/$D$100)))</f>
        <v>0.16545601291364004</v>
      </c>
      <c r="H94" s="23"/>
      <c r="L94" s="23"/>
      <c r="M94" s="23"/>
    </row>
    <row r="95" spans="1:13" x14ac:dyDescent="0.25">
      <c r="A95" s="25" t="s">
        <v>144</v>
      </c>
      <c r="B95" s="133" t="s">
        <v>1172</v>
      </c>
      <c r="C95" s="173">
        <v>1500</v>
      </c>
      <c r="D95" s="173">
        <v>1750</v>
      </c>
      <c r="E95" s="21"/>
      <c r="F95" s="50">
        <f t="shared" si="6"/>
        <v>0.24213075060532688</v>
      </c>
      <c r="G95" s="114">
        <f t="shared" si="7"/>
        <v>0.2824858757062147</v>
      </c>
      <c r="H95" s="23"/>
      <c r="L95" s="23"/>
      <c r="M95" s="23"/>
    </row>
    <row r="96" spans="1:13" x14ac:dyDescent="0.25">
      <c r="A96" s="25" t="s">
        <v>145</v>
      </c>
      <c r="B96" s="133" t="s">
        <v>1173</v>
      </c>
      <c r="C96" s="173">
        <v>1420</v>
      </c>
      <c r="D96" s="173">
        <v>1500</v>
      </c>
      <c r="E96" s="21"/>
      <c r="F96" s="50">
        <f t="shared" si="6"/>
        <v>0.22921711057304278</v>
      </c>
      <c r="G96" s="114">
        <f t="shared" si="7"/>
        <v>0.24213075060532688</v>
      </c>
      <c r="H96" s="23"/>
      <c r="L96" s="23"/>
      <c r="M96" s="23"/>
    </row>
    <row r="97" spans="1:14" x14ac:dyDescent="0.25">
      <c r="A97" s="25" t="s">
        <v>146</v>
      </c>
      <c r="B97" s="133" t="s">
        <v>1174</v>
      </c>
      <c r="C97" s="173">
        <v>200</v>
      </c>
      <c r="D97" s="173">
        <v>1420</v>
      </c>
      <c r="E97" s="21"/>
      <c r="F97" s="50">
        <f t="shared" si="6"/>
        <v>3.2284100080710247E-2</v>
      </c>
      <c r="G97" s="114">
        <f t="shared" si="7"/>
        <v>0.22921711057304278</v>
      </c>
      <c r="H97" s="23"/>
      <c r="L97" s="23"/>
      <c r="M97" s="23"/>
    </row>
    <row r="98" spans="1:14" x14ac:dyDescent="0.25">
      <c r="A98" s="25" t="s">
        <v>147</v>
      </c>
      <c r="B98" s="133" t="s">
        <v>1175</v>
      </c>
      <c r="C98" s="173">
        <v>300</v>
      </c>
      <c r="D98" s="173">
        <v>500</v>
      </c>
      <c r="E98" s="21"/>
      <c r="F98" s="50">
        <f t="shared" si="6"/>
        <v>4.8426150121065374E-2</v>
      </c>
      <c r="G98" s="114">
        <f t="shared" si="7"/>
        <v>8.0710250201775621E-2</v>
      </c>
      <c r="H98" s="23"/>
      <c r="L98" s="23"/>
      <c r="M98" s="23"/>
    </row>
    <row r="99" spans="1:14" x14ac:dyDescent="0.25">
      <c r="A99" s="25" t="s">
        <v>148</v>
      </c>
      <c r="B99" s="133" t="s">
        <v>1176</v>
      </c>
      <c r="C99" s="173">
        <v>0</v>
      </c>
      <c r="D99" s="173">
        <v>0</v>
      </c>
      <c r="E99" s="21"/>
      <c r="F99" s="50">
        <f t="shared" si="6"/>
        <v>0</v>
      </c>
      <c r="G99" s="114">
        <f t="shared" si="7"/>
        <v>0</v>
      </c>
      <c r="H99" s="23"/>
      <c r="L99" s="23"/>
      <c r="M99" s="23"/>
    </row>
    <row r="100" spans="1:14" x14ac:dyDescent="0.25">
      <c r="A100" s="25" t="s">
        <v>149</v>
      </c>
      <c r="B100" s="58" t="s">
        <v>100</v>
      </c>
      <c r="C100" s="74">
        <f>SUM(C93:C99)</f>
        <v>6195</v>
      </c>
      <c r="D100" s="74">
        <f>SUM(D93:D99)</f>
        <v>6195</v>
      </c>
      <c r="E100" s="42"/>
      <c r="F100" s="52">
        <f>SUM(F93:F99)</f>
        <v>1</v>
      </c>
      <c r="G100" s="114">
        <f>SUM(G93:G99)</f>
        <v>1</v>
      </c>
      <c r="H100" s="23"/>
      <c r="L100" s="23"/>
      <c r="M100" s="23"/>
    </row>
    <row r="101" spans="1:14" outlineLevel="1" x14ac:dyDescent="0.25">
      <c r="A101" s="25" t="s">
        <v>150</v>
      </c>
      <c r="B101" s="59" t="s">
        <v>123</v>
      </c>
      <c r="C101" s="181"/>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114">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114">
        <f t="shared" si="9"/>
        <v>0</v>
      </c>
      <c r="H104" s="23"/>
      <c r="L104" s="23"/>
      <c r="M104" s="23"/>
    </row>
    <row r="105" spans="1:14" outlineLevel="1" x14ac:dyDescent="0.25">
      <c r="A105" s="25" t="s">
        <v>154</v>
      </c>
      <c r="B105" s="59" t="s">
        <v>131</v>
      </c>
      <c r="C105" s="181"/>
      <c r="D105" s="49"/>
      <c r="E105" s="42"/>
      <c r="F105" s="50">
        <f t="shared" si="8"/>
        <v>0</v>
      </c>
      <c r="G105" s="114">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2">
        <f>C38</f>
        <v>7675.0698069999999</v>
      </c>
      <c r="D123" s="192">
        <f>C38</f>
        <v>7675.0698069999999</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7675.0698069999999</v>
      </c>
      <c r="D129" s="190">
        <f>SUM(D112:D128)</f>
        <v>7675.0698069999999</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6195</v>
      </c>
      <c r="D149" s="95">
        <f>C39</f>
        <v>6195</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6195</v>
      </c>
      <c r="D155" s="25">
        <f>SUM(D138:D154)</f>
        <v>6195</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v>300</v>
      </c>
      <c r="E164" s="62"/>
      <c r="F164" s="50">
        <f>IF($C$167=0,"",IF(C164="[for completion]","",IF(C164="","",C164/$C$167)))</f>
        <v>4.8426150121065374E-2</v>
      </c>
      <c r="G164" s="50">
        <f>IF($D$167=0,"",IF(D164="[for completion]","",IF(D164="","",D164/$D$167)))</f>
        <v>4.8426150121065374E-2</v>
      </c>
      <c r="H164" s="23"/>
      <c r="L164" s="23"/>
      <c r="M164" s="23"/>
    </row>
    <row r="165" spans="1:13" x14ac:dyDescent="0.25">
      <c r="A165" s="25" t="s">
        <v>225</v>
      </c>
      <c r="B165" s="23" t="s">
        <v>226</v>
      </c>
      <c r="C165" s="100">
        <v>5895</v>
      </c>
      <c r="D165" s="100">
        <v>5895</v>
      </c>
      <c r="E165" s="62"/>
      <c r="F165" s="50">
        <f t="shared" ref="F165:F166" si="26">IF($C$167=0,"",IF(C165="[for completion]","",IF(C165="","",C165/$C$167)))</f>
        <v>0.95157384987893467</v>
      </c>
      <c r="G165" s="50">
        <f t="shared" ref="G165:G166" si="27">IF($D$167=0,"",IF(D165="[for completion]","",IF(D165="","",D165/$D$167)))</f>
        <v>0.95157384987893467</v>
      </c>
      <c r="H165" s="23"/>
      <c r="L165" s="23"/>
      <c r="M165" s="23"/>
    </row>
    <row r="166" spans="1:13" x14ac:dyDescent="0.25">
      <c r="A166" s="25" t="s">
        <v>227</v>
      </c>
      <c r="B166" s="23" t="s">
        <v>98</v>
      </c>
      <c r="C166" s="23">
        <v>0</v>
      </c>
      <c r="D166" s="100">
        <f t="shared" ref="D165:D166" si="28">C166</f>
        <v>0</v>
      </c>
      <c r="E166" s="62"/>
      <c r="F166" s="50">
        <f t="shared" si="26"/>
        <v>0</v>
      </c>
      <c r="G166" s="50">
        <f t="shared" si="27"/>
        <v>0</v>
      </c>
      <c r="H166" s="23"/>
      <c r="L166" s="23"/>
      <c r="M166" s="23"/>
    </row>
    <row r="167" spans="1:13" x14ac:dyDescent="0.25">
      <c r="A167" s="25" t="s">
        <v>228</v>
      </c>
      <c r="B167" s="63" t="s">
        <v>100</v>
      </c>
      <c r="C167" s="23">
        <f>SUM(C164:C166)</f>
        <v>6195</v>
      </c>
      <c r="D167" s="23">
        <f>SUM(D164:D166)</f>
        <v>6195</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3">
        <v>383.01187099999999</v>
      </c>
      <c r="D174" s="39"/>
      <c r="E174" s="31"/>
      <c r="F174" s="50">
        <f>IF($C$179=0,"",IF(C174="[for completion]","",C174/$C$179))</f>
        <v>0.79296575093906951</v>
      </c>
      <c r="G174" s="50"/>
      <c r="H174" s="23"/>
      <c r="L174" s="23"/>
      <c r="M174" s="23"/>
    </row>
    <row r="175" spans="1:13" ht="30.75" customHeight="1" x14ac:dyDescent="0.25">
      <c r="A175" s="25" t="s">
        <v>9</v>
      </c>
      <c r="B175" s="42" t="s">
        <v>1133</v>
      </c>
      <c r="C175" s="23">
        <v>100</v>
      </c>
      <c r="E175" s="52"/>
      <c r="F175" s="50">
        <f>IF($C$179=0,"",IF(C175="[for completion]","",C175/$C$179))</f>
        <v>0.20703424906093043</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483.01187099999999</v>
      </c>
      <c r="E179" s="52"/>
      <c r="F179" s="52">
        <f>SUM(F174:F178)</f>
        <v>1</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3">
        <f>C179</f>
        <v>483.01187099999999</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483.01187099999999</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f>C208</f>
        <v>483.01187099999999</v>
      </c>
      <c r="E217" s="62"/>
      <c r="F217" s="50">
        <f>IF($C$38=0,"",IF(C217="[for completion]","",IF(C217="","",C217/$C$38)))</f>
        <v>6.2932570406001004E-2</v>
      </c>
      <c r="G217" s="50">
        <f>IF($C$39=0,"",IF(C217="[for completion]","",IF(C217="","",C217/$C$39)))</f>
        <v>7.7968017917675547E-2</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483.01187099999999</v>
      </c>
      <c r="E220" s="62"/>
      <c r="F220" s="61">
        <f>SUM(F217:F219)</f>
        <v>6.2932570406001004E-2</v>
      </c>
      <c r="G220" s="61">
        <f>SUM(G217:G219)</f>
        <v>7.7968017917675547E-2</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K36" sqref="K36"/>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0"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2">
        <v>7193.6292110000004</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7193.6292110000004</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5922</v>
      </c>
      <c r="D28" s="100" t="s">
        <v>956</v>
      </c>
      <c r="F28" s="100">
        <f>C28</f>
        <v>5922</v>
      </c>
    </row>
    <row r="29" spans="1:7" outlineLevel="1" x14ac:dyDescent="0.25">
      <c r="A29" s="100" t="s">
        <v>509</v>
      </c>
      <c r="B29" s="119" t="s">
        <v>510</v>
      </c>
      <c r="C29" s="95">
        <v>5546</v>
      </c>
      <c r="F29" s="100">
        <f t="shared" ref="F29:F30" si="1">C29</f>
        <v>5546</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1.38E-2</v>
      </c>
      <c r="D36" s="135" t="s">
        <v>956</v>
      </c>
      <c r="F36" s="135">
        <f>C36</f>
        <v>1.38E-2</v>
      </c>
    </row>
    <row r="37" spans="1:7" outlineLevel="1" x14ac:dyDescent="0.25">
      <c r="A37" s="100" t="s">
        <v>522</v>
      </c>
      <c r="B37" s="100" t="s">
        <v>1194</v>
      </c>
      <c r="C37" s="174">
        <v>1.38E-2</v>
      </c>
      <c r="D37" s="135" t="s">
        <v>956</v>
      </c>
      <c r="F37" s="135">
        <f>C37</f>
        <v>1.38E-2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4">
        <v>2.5456683216307074E-3</v>
      </c>
      <c r="D99" s="135" t="s">
        <v>956</v>
      </c>
      <c r="E99" s="135"/>
      <c r="F99" s="135">
        <f>C99</f>
        <v>2.5456683216307074E-3</v>
      </c>
      <c r="G99" s="100"/>
    </row>
    <row r="100" spans="1:7" x14ac:dyDescent="0.25">
      <c r="A100" s="100" t="s">
        <v>613</v>
      </c>
      <c r="B100" s="121" t="s">
        <v>1255</v>
      </c>
      <c r="C100" s="174">
        <v>2.4911385441714839E-3</v>
      </c>
      <c r="D100" s="135" t="s">
        <v>956</v>
      </c>
      <c r="E100" s="135"/>
      <c r="F100" s="135">
        <f t="shared" ref="F100:F117" si="5">C100</f>
        <v>2.4911385441714839E-3</v>
      </c>
      <c r="G100" s="100"/>
    </row>
    <row r="101" spans="1:7" x14ac:dyDescent="0.25">
      <c r="A101" s="100" t="s">
        <v>614</v>
      </c>
      <c r="B101" s="121" t="s">
        <v>1197</v>
      </c>
      <c r="C101" s="174">
        <v>1.2472544437347704E-3</v>
      </c>
      <c r="D101" s="135" t="s">
        <v>956</v>
      </c>
      <c r="E101" s="135"/>
      <c r="F101" s="135">
        <f t="shared" si="5"/>
        <v>1.2472544437347704E-3</v>
      </c>
      <c r="G101" s="100"/>
    </row>
    <row r="102" spans="1:7" x14ac:dyDescent="0.25">
      <c r="A102" s="100" t="s">
        <v>615</v>
      </c>
      <c r="B102" s="121" t="s">
        <v>1199</v>
      </c>
      <c r="C102" s="174">
        <v>0.79233431009820776</v>
      </c>
      <c r="D102" s="135" t="s">
        <v>956</v>
      </c>
      <c r="E102" s="135"/>
      <c r="F102" s="135">
        <f t="shared" si="5"/>
        <v>0.79233431009820776</v>
      </c>
      <c r="G102" s="100"/>
    </row>
    <row r="103" spans="1:7" x14ac:dyDescent="0.25">
      <c r="A103" s="100" t="s">
        <v>616</v>
      </c>
      <c r="B103" s="121" t="s">
        <v>1195</v>
      </c>
      <c r="C103" s="174">
        <v>6.6209189135255808E-2</v>
      </c>
      <c r="D103" s="135" t="s">
        <v>956</v>
      </c>
      <c r="E103" s="135"/>
      <c r="F103" s="135">
        <f t="shared" si="5"/>
        <v>6.6209189135255808E-2</v>
      </c>
      <c r="G103" s="100"/>
    </row>
    <row r="104" spans="1:7" x14ac:dyDescent="0.25">
      <c r="A104" s="100" t="s">
        <v>617</v>
      </c>
      <c r="B104" s="121" t="s">
        <v>1196</v>
      </c>
      <c r="C104" s="174">
        <v>4.7695769400422604E-3</v>
      </c>
      <c r="D104" s="135" t="s">
        <v>956</v>
      </c>
      <c r="E104" s="135"/>
      <c r="F104" s="135">
        <f t="shared" si="5"/>
        <v>4.7695769400422604E-3</v>
      </c>
      <c r="G104" s="100"/>
    </row>
    <row r="105" spans="1:7" x14ac:dyDescent="0.25">
      <c r="A105" s="100" t="s">
        <v>618</v>
      </c>
      <c r="B105" s="121" t="s">
        <v>1256</v>
      </c>
      <c r="C105" s="174">
        <v>1.485192117445098E-2</v>
      </c>
      <c r="D105" s="135" t="s">
        <v>956</v>
      </c>
      <c r="E105" s="135"/>
      <c r="F105" s="135">
        <f t="shared" si="5"/>
        <v>1.485192117445098E-2</v>
      </c>
      <c r="G105" s="100"/>
    </row>
    <row r="106" spans="1:7" x14ac:dyDescent="0.25">
      <c r="A106" s="100" t="s">
        <v>619</v>
      </c>
      <c r="B106" s="121" t="s">
        <v>1198</v>
      </c>
      <c r="C106" s="174">
        <v>4.2474396585909881E-2</v>
      </c>
      <c r="D106" s="135" t="s">
        <v>956</v>
      </c>
      <c r="E106" s="135"/>
      <c r="F106" s="135">
        <f t="shared" si="5"/>
        <v>4.2474396585909881E-2</v>
      </c>
      <c r="G106" s="100"/>
    </row>
    <row r="107" spans="1:7" x14ac:dyDescent="0.25">
      <c r="A107" s="100" t="s">
        <v>620</v>
      </c>
      <c r="B107" s="121" t="s">
        <v>1257</v>
      </c>
      <c r="C107" s="174">
        <v>6.8187189749777614E-3</v>
      </c>
      <c r="D107" s="135" t="s">
        <v>956</v>
      </c>
      <c r="E107" s="135"/>
      <c r="F107" s="135">
        <f t="shared" si="5"/>
        <v>6.8187189749777614E-3</v>
      </c>
      <c r="G107" s="100"/>
    </row>
    <row r="108" spans="1:7" x14ac:dyDescent="0.25">
      <c r="A108" s="100" t="s">
        <v>621</v>
      </c>
      <c r="B108" s="121" t="s">
        <v>1258</v>
      </c>
      <c r="C108" s="174">
        <v>4.5181149940701328E-3</v>
      </c>
      <c r="D108" s="135" t="s">
        <v>956</v>
      </c>
      <c r="E108" s="135"/>
      <c r="F108" s="135">
        <f t="shared" si="5"/>
        <v>4.5181149940701328E-3</v>
      </c>
      <c r="G108" s="100"/>
    </row>
    <row r="109" spans="1:7" x14ac:dyDescent="0.25">
      <c r="A109" s="100" t="s">
        <v>622</v>
      </c>
      <c r="B109" s="121" t="s">
        <v>1259</v>
      </c>
      <c r="C109" s="174">
        <v>6.173971092656029E-2</v>
      </c>
      <c r="D109" s="135" t="s">
        <v>956</v>
      </c>
      <c r="E109" s="135"/>
      <c r="F109" s="135">
        <f t="shared" si="5"/>
        <v>6.173971092656029E-2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8.6816557495765542E-2</v>
      </c>
      <c r="D160" s="135" t="s">
        <v>956</v>
      </c>
      <c r="E160" s="136"/>
      <c r="F160" s="135">
        <f>C160</f>
        <v>8.6816557495765542E-2</v>
      </c>
    </row>
    <row r="161" spans="1:7" x14ac:dyDescent="0.25">
      <c r="A161" s="100" t="s">
        <v>658</v>
      </c>
      <c r="B161" s="100" t="s">
        <v>659</v>
      </c>
      <c r="C161" s="135">
        <v>0.80888430211307982</v>
      </c>
      <c r="D161" s="135" t="s">
        <v>956</v>
      </c>
      <c r="E161" s="136"/>
      <c r="F161" s="135">
        <f t="shared" ref="F161:F162" si="7">C161</f>
        <v>0.80888430211307982</v>
      </c>
    </row>
    <row r="162" spans="1:7" x14ac:dyDescent="0.25">
      <c r="A162" s="100" t="s">
        <v>660</v>
      </c>
      <c r="B162" s="100" t="s">
        <v>98</v>
      </c>
      <c r="C162" s="135">
        <v>0.10429914039115465</v>
      </c>
      <c r="D162" s="135" t="s">
        <v>956</v>
      </c>
      <c r="E162" s="136"/>
      <c r="F162" s="135">
        <f t="shared" si="7"/>
        <v>0.10429914039115465</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7">
        <v>0.21980266074628516</v>
      </c>
      <c r="D170" s="173" t="s">
        <v>956</v>
      </c>
      <c r="E170" s="135"/>
      <c r="F170" s="187">
        <f>C170</f>
        <v>0.21980266074628516</v>
      </c>
    </row>
    <row r="171" spans="1:7" x14ac:dyDescent="0.25">
      <c r="A171" s="100" t="s">
        <v>670</v>
      </c>
      <c r="B171" s="122" t="s">
        <v>671</v>
      </c>
      <c r="C171" s="198">
        <v>0.22868676946602218</v>
      </c>
      <c r="D171" s="173" t="s">
        <v>956</v>
      </c>
      <c r="E171" s="135"/>
      <c r="F171" s="188">
        <f t="shared" ref="F171:F174" si="8">C171</f>
        <v>0.22868676946602218</v>
      </c>
    </row>
    <row r="172" spans="1:7" x14ac:dyDescent="0.25">
      <c r="A172" s="100" t="s">
        <v>672</v>
      </c>
      <c r="B172" s="122" t="s">
        <v>673</v>
      </c>
      <c r="C172" s="198">
        <v>0.17088052246567201</v>
      </c>
      <c r="D172" s="173" t="s">
        <v>956</v>
      </c>
      <c r="E172" s="135"/>
      <c r="F172" s="188">
        <f t="shared" si="8"/>
        <v>0.17088052246567201</v>
      </c>
    </row>
    <row r="173" spans="1:7" x14ac:dyDescent="0.25">
      <c r="A173" s="100" t="s">
        <v>674</v>
      </c>
      <c r="B173" s="122" t="s">
        <v>675</v>
      </c>
      <c r="C173" s="198">
        <v>0.22800059731908248</v>
      </c>
      <c r="D173" s="173" t="s">
        <v>956</v>
      </c>
      <c r="E173" s="135"/>
      <c r="F173" s="188">
        <f t="shared" si="8"/>
        <v>0.22800059731908248</v>
      </c>
    </row>
    <row r="174" spans="1:7" x14ac:dyDescent="0.25">
      <c r="A174" s="100" t="s">
        <v>676</v>
      </c>
      <c r="B174" s="122" t="s">
        <v>677</v>
      </c>
      <c r="C174" s="198">
        <v>0.15262945000293815</v>
      </c>
      <c r="D174" s="173" t="s">
        <v>956</v>
      </c>
      <c r="E174" s="135"/>
      <c r="F174" s="188">
        <f t="shared" si="8"/>
        <v>0.15262945000293815</v>
      </c>
    </row>
    <row r="175" spans="1:7" outlineLevel="1" x14ac:dyDescent="0.25">
      <c r="A175" s="100" t="s">
        <v>678</v>
      </c>
      <c r="B175" s="119"/>
      <c r="C175" s="198"/>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2">
        <v>1214.7296877744004</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1422</v>
      </c>
      <c r="D191" s="100">
        <v>3129</v>
      </c>
      <c r="E191" s="127"/>
      <c r="F191" s="114">
        <f t="shared" ref="F191:F213" si="9">IF($C$214=0,"",IF(C191="[for completion]","",IF(C191="","",C191/$C$214)))</f>
        <v>0.19766472060050042</v>
      </c>
      <c r="G191" s="114">
        <f t="shared" ref="G191:G213" si="10">IF($D$214=0,"",IF(D191="[for completion]","",IF(D191="","",D191/$D$214)))</f>
        <v>0.52836879432624118</v>
      </c>
    </row>
    <row r="192" spans="1:7" x14ac:dyDescent="0.25">
      <c r="A192" s="100" t="s">
        <v>698</v>
      </c>
      <c r="B192" s="121" t="s">
        <v>1202</v>
      </c>
      <c r="C192" s="95">
        <v>2380</v>
      </c>
      <c r="D192" s="100">
        <v>1644</v>
      </c>
      <c r="E192" s="127"/>
      <c r="F192" s="114">
        <f t="shared" si="9"/>
        <v>0.33083124826244092</v>
      </c>
      <c r="G192" s="114">
        <f t="shared" si="10"/>
        <v>0.27760891590678827</v>
      </c>
    </row>
    <row r="193" spans="1:7" x14ac:dyDescent="0.25">
      <c r="A193" s="100" t="s">
        <v>699</v>
      </c>
      <c r="B193" s="121" t="s">
        <v>1203</v>
      </c>
      <c r="C193" s="95">
        <v>1906</v>
      </c>
      <c r="D193" s="100">
        <v>781</v>
      </c>
      <c r="E193" s="127"/>
      <c r="F193" s="114">
        <f t="shared" si="9"/>
        <v>0.26494300806227411</v>
      </c>
      <c r="G193" s="114">
        <f t="shared" si="10"/>
        <v>0.13188112124282336</v>
      </c>
    </row>
    <row r="194" spans="1:7" x14ac:dyDescent="0.25">
      <c r="A194" s="100" t="s">
        <v>700</v>
      </c>
      <c r="B194" s="121" t="s">
        <v>1204</v>
      </c>
      <c r="C194" s="95">
        <v>837</v>
      </c>
      <c r="D194" s="100">
        <v>247</v>
      </c>
      <c r="E194" s="127"/>
      <c r="F194" s="114">
        <f t="shared" si="9"/>
        <v>0.11634695579649708</v>
      </c>
      <c r="G194" s="114">
        <f t="shared" si="10"/>
        <v>4.1708882134414052E-2</v>
      </c>
    </row>
    <row r="195" spans="1:7" x14ac:dyDescent="0.25">
      <c r="A195" s="100" t="s">
        <v>701</v>
      </c>
      <c r="B195" s="121" t="s">
        <v>1205</v>
      </c>
      <c r="C195" s="95">
        <v>277</v>
      </c>
      <c r="D195" s="100">
        <v>63</v>
      </c>
      <c r="E195" s="127"/>
      <c r="F195" s="114">
        <f t="shared" si="9"/>
        <v>3.8504309146510984E-2</v>
      </c>
      <c r="G195" s="114">
        <f t="shared" si="10"/>
        <v>1.0638297872340425E-2</v>
      </c>
    </row>
    <row r="196" spans="1:7" x14ac:dyDescent="0.25">
      <c r="A196" s="100" t="s">
        <v>702</v>
      </c>
      <c r="B196" s="121" t="s">
        <v>1206</v>
      </c>
      <c r="C196" s="95">
        <v>372</v>
      </c>
      <c r="D196" s="100">
        <v>58</v>
      </c>
      <c r="E196" s="127"/>
      <c r="F196" s="114">
        <f t="shared" si="9"/>
        <v>5.170975813177648E-2</v>
      </c>
      <c r="G196" s="114">
        <f t="shared" si="10"/>
        <v>9.7939885173927727E-3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7194</v>
      </c>
      <c r="D214" s="121">
        <f>SUM(D190:D213)</f>
        <v>5922</v>
      </c>
      <c r="E214" s="116"/>
      <c r="F214" s="131">
        <f>SUM(F190:F213)</f>
        <v>1</v>
      </c>
      <c r="G214" s="131">
        <f>SUM(G190:G213)</f>
        <v>1</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0.58099999999999996</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1368</v>
      </c>
      <c r="D219" s="95">
        <v>2198</v>
      </c>
      <c r="F219" s="114">
        <f t="shared" ref="F219:F233" si="11">IF($C$227=0,"",IF(C219="[for completion]","",C219/$C$227))</f>
        <v>0.19015846538782319</v>
      </c>
      <c r="G219" s="114">
        <f t="shared" ref="G219:G233" si="12">IF($D$227=0,"",IF(D219="[for completion]","",D219/$D$227))</f>
        <v>0.37115839243498816</v>
      </c>
    </row>
    <row r="220" spans="1:7" x14ac:dyDescent="0.25">
      <c r="A220" s="100" t="s">
        <v>727</v>
      </c>
      <c r="B220" s="100" t="s">
        <v>728</v>
      </c>
      <c r="C220" s="95">
        <v>678</v>
      </c>
      <c r="D220" s="95">
        <v>627</v>
      </c>
      <c r="F220" s="114">
        <f t="shared" si="11"/>
        <v>9.4245204336947455E-2</v>
      </c>
      <c r="G220" s="114">
        <f t="shared" si="12"/>
        <v>0.10587639311043566</v>
      </c>
    </row>
    <row r="221" spans="1:7" x14ac:dyDescent="0.25">
      <c r="A221" s="100" t="s">
        <v>729</v>
      </c>
      <c r="B221" s="100" t="s">
        <v>730</v>
      </c>
      <c r="C221" s="95">
        <v>896</v>
      </c>
      <c r="D221" s="95">
        <v>717</v>
      </c>
      <c r="F221" s="114">
        <f t="shared" si="11"/>
        <v>0.12454823463997776</v>
      </c>
      <c r="G221" s="114">
        <f t="shared" si="12"/>
        <v>0.12107396149949341</v>
      </c>
    </row>
    <row r="222" spans="1:7" x14ac:dyDescent="0.25">
      <c r="A222" s="100" t="s">
        <v>731</v>
      </c>
      <c r="B222" s="100" t="s">
        <v>732</v>
      </c>
      <c r="C222" s="95">
        <v>1583</v>
      </c>
      <c r="D222" s="95">
        <v>973</v>
      </c>
      <c r="F222" s="114">
        <f t="shared" si="11"/>
        <v>0.22004448151237141</v>
      </c>
      <c r="G222" s="114">
        <f t="shared" si="12"/>
        <v>0.16430260047281323</v>
      </c>
    </row>
    <row r="223" spans="1:7" x14ac:dyDescent="0.25">
      <c r="A223" s="100" t="s">
        <v>733</v>
      </c>
      <c r="B223" s="100" t="s">
        <v>734</v>
      </c>
      <c r="C223" s="95">
        <v>2669</v>
      </c>
      <c r="D223" s="95">
        <v>1407</v>
      </c>
      <c r="F223" s="114">
        <f t="shared" si="11"/>
        <v>0.37100361412288019</v>
      </c>
      <c r="G223" s="114">
        <f t="shared" si="12"/>
        <v>0.23758865248226951</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7194</v>
      </c>
      <c r="D227" s="100">
        <f>SUM(D219:D226)</f>
        <v>5922</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0.53300000000000003</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1682</v>
      </c>
      <c r="D241" s="100">
        <v>2973</v>
      </c>
      <c r="F241" s="114">
        <f>IF($C$249=0,"",IF(C241="[Mark as ND1 if not relevant]","",C241/$C$249))</f>
        <v>0.23380594940227967</v>
      </c>
      <c r="G241" s="114">
        <f>IF($D$249=0,"",IF(D241="[Mark as ND1 if not relevant]","",D241/$D$249))</f>
        <v>0.50202634245187439</v>
      </c>
    </row>
    <row r="242" spans="1:7" x14ac:dyDescent="0.25">
      <c r="A242" s="100" t="s">
        <v>760</v>
      </c>
      <c r="B242" s="100" t="s">
        <v>728</v>
      </c>
      <c r="C242" s="95">
        <v>1029</v>
      </c>
      <c r="D242" s="100">
        <v>747</v>
      </c>
      <c r="F242" s="114">
        <f t="shared" ref="F242:F248" si="13">IF($C$249=0,"",IF(C242="[Mark as ND1 if not relevant]","",C242/$C$249))</f>
        <v>0.14303586321934947</v>
      </c>
      <c r="G242" s="114">
        <f t="shared" ref="G242:G248" si="14">IF($D$249=0,"",IF(D242="[Mark as ND1 if not relevant]","",D242/$D$249))</f>
        <v>0.12613981762917933</v>
      </c>
    </row>
    <row r="243" spans="1:7" x14ac:dyDescent="0.25">
      <c r="A243" s="100" t="s">
        <v>761</v>
      </c>
      <c r="B243" s="100" t="s">
        <v>730</v>
      </c>
      <c r="C243" s="95">
        <v>1359</v>
      </c>
      <c r="D243" s="100">
        <v>787</v>
      </c>
      <c r="F243" s="114">
        <f t="shared" si="13"/>
        <v>0.18890742285237699</v>
      </c>
      <c r="G243" s="114">
        <f t="shared" si="14"/>
        <v>0.13289429246876056</v>
      </c>
    </row>
    <row r="244" spans="1:7" x14ac:dyDescent="0.25">
      <c r="A244" s="100" t="s">
        <v>762</v>
      </c>
      <c r="B244" s="100" t="s">
        <v>732</v>
      </c>
      <c r="C244" s="95">
        <v>2227</v>
      </c>
      <c r="D244" s="100">
        <v>1014</v>
      </c>
      <c r="F244" s="114">
        <f t="shared" si="13"/>
        <v>0.30956352515985541</v>
      </c>
      <c r="G244" s="114">
        <f t="shared" si="14"/>
        <v>0.171225937183384</v>
      </c>
    </row>
    <row r="245" spans="1:7" x14ac:dyDescent="0.25">
      <c r="A245" s="100" t="s">
        <v>763</v>
      </c>
      <c r="B245" s="100" t="s">
        <v>734</v>
      </c>
      <c r="C245" s="95">
        <v>756</v>
      </c>
      <c r="D245" s="100">
        <v>337</v>
      </c>
      <c r="F245" s="114">
        <f t="shared" si="13"/>
        <v>0.10508757297748124</v>
      </c>
      <c r="G245" s="114">
        <f t="shared" si="14"/>
        <v>5.6906450523471798E-2</v>
      </c>
    </row>
    <row r="246" spans="1:7" x14ac:dyDescent="0.25">
      <c r="A246" s="100" t="s">
        <v>764</v>
      </c>
      <c r="B246" s="100" t="s">
        <v>736</v>
      </c>
      <c r="C246" s="95">
        <v>91</v>
      </c>
      <c r="D246" s="100">
        <v>40</v>
      </c>
      <c r="F246" s="114">
        <f t="shared" si="13"/>
        <v>1.2649430080622741E-2</v>
      </c>
      <c r="G246" s="114">
        <f t="shared" si="14"/>
        <v>6.7544748395812221E-3</v>
      </c>
    </row>
    <row r="247" spans="1:7" x14ac:dyDescent="0.25">
      <c r="A247" s="100" t="s">
        <v>765</v>
      </c>
      <c r="B247" s="100" t="s">
        <v>738</v>
      </c>
      <c r="C247" s="95">
        <v>12</v>
      </c>
      <c r="D247" s="100">
        <v>9</v>
      </c>
      <c r="F247" s="114">
        <f t="shared" si="13"/>
        <v>1.6680567139282735E-3</v>
      </c>
      <c r="G247" s="114">
        <f t="shared" si="14"/>
        <v>1.5197568389057751E-3</v>
      </c>
    </row>
    <row r="248" spans="1:7" x14ac:dyDescent="0.25">
      <c r="A248" s="100" t="s">
        <v>766</v>
      </c>
      <c r="B248" s="100" t="s">
        <v>740</v>
      </c>
      <c r="C248" s="95">
        <v>38</v>
      </c>
      <c r="D248" s="100">
        <v>15</v>
      </c>
      <c r="F248" s="114">
        <f t="shared" si="13"/>
        <v>5.2821795941061997E-3</v>
      </c>
      <c r="G248" s="114">
        <f t="shared" si="14"/>
        <v>2.5329280648429585E-3</v>
      </c>
    </row>
    <row r="249" spans="1:7" x14ac:dyDescent="0.25">
      <c r="A249" s="100" t="s">
        <v>767</v>
      </c>
      <c r="B249" s="130" t="s">
        <v>100</v>
      </c>
      <c r="C249" s="100">
        <f>SUM(C241:C248)</f>
        <v>7194</v>
      </c>
      <c r="D249" s="100">
        <f>SUM(D241:D248)</f>
        <v>5922</v>
      </c>
      <c r="F249" s="116">
        <f>SUM(F241:F248)</f>
        <v>0.99999999999999989</v>
      </c>
      <c r="G249" s="116">
        <f>SUM(G241:G248)</f>
        <v>1.0000000000000002</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8">
        <v>0.8564190355515392</v>
      </c>
      <c r="E260" s="116"/>
      <c r="F260" s="116"/>
      <c r="G260" s="116"/>
    </row>
    <row r="261" spans="1:14" x14ac:dyDescent="0.25">
      <c r="A261" s="100" t="s">
        <v>780</v>
      </c>
      <c r="B261" s="100" t="s">
        <v>781</v>
      </c>
      <c r="C261" s="198">
        <v>0</v>
      </c>
      <c r="E261" s="116"/>
      <c r="F261" s="116"/>
    </row>
    <row r="262" spans="1:14" x14ac:dyDescent="0.25">
      <c r="A262" s="100" t="s">
        <v>782</v>
      </c>
      <c r="B262" s="100" t="s">
        <v>783</v>
      </c>
      <c r="C262" s="198">
        <v>0.13679060348221775</v>
      </c>
      <c r="E262" s="116"/>
      <c r="F262" s="116"/>
    </row>
    <row r="263" spans="1:14" x14ac:dyDescent="0.25">
      <c r="A263" s="100" t="s">
        <v>784</v>
      </c>
      <c r="B263" s="121" t="s">
        <v>1134</v>
      </c>
      <c r="C263" s="198">
        <v>0</v>
      </c>
      <c r="D263" s="127"/>
      <c r="E263" s="127"/>
      <c r="F263" s="128"/>
      <c r="G263" s="128"/>
      <c r="H263" s="95"/>
      <c r="I263" s="100"/>
      <c r="J263" s="100"/>
      <c r="K263" s="100"/>
      <c r="L263" s="95"/>
      <c r="M263" s="95"/>
      <c r="N263" s="95"/>
    </row>
    <row r="264" spans="1:14" x14ac:dyDescent="0.25">
      <c r="A264" s="100" t="s">
        <v>1142</v>
      </c>
      <c r="B264" s="100" t="s">
        <v>98</v>
      </c>
      <c r="C264" s="198">
        <v>6.7903609662430236E-3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0.96122470594210341</v>
      </c>
      <c r="E277" s="95"/>
      <c r="F277" s="95"/>
    </row>
    <row r="278" spans="1:7" x14ac:dyDescent="0.25">
      <c r="A278" s="100" t="s">
        <v>802</v>
      </c>
      <c r="B278" s="100" t="s">
        <v>803</v>
      </c>
      <c r="C278" s="174">
        <v>0</v>
      </c>
      <c r="E278" s="95"/>
      <c r="F278" s="95"/>
    </row>
    <row r="279" spans="1:7" x14ac:dyDescent="0.25">
      <c r="A279" s="100" t="s">
        <v>804</v>
      </c>
      <c r="B279" s="100" t="s">
        <v>98</v>
      </c>
      <c r="C279" s="174">
        <v>3.8775294057896641E-2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K14" sqref="K14"/>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22" t="s">
        <v>1240</v>
      </c>
      <c r="E2" s="222"/>
      <c r="F2" s="222"/>
      <c r="G2" s="222"/>
      <c r="H2" s="222"/>
      <c r="I2" s="222"/>
      <c r="J2" s="222"/>
      <c r="K2" s="222"/>
      <c r="L2" s="222"/>
      <c r="M2" s="222"/>
      <c r="N2" s="146"/>
      <c r="O2" s="2"/>
    </row>
    <row r="3" spans="3:15" x14ac:dyDescent="0.25">
      <c r="C3" s="147"/>
      <c r="D3" s="148"/>
      <c r="E3" s="148"/>
      <c r="F3" s="148"/>
      <c r="G3" s="148"/>
      <c r="H3" s="148"/>
      <c r="I3" s="148"/>
      <c r="J3" s="148"/>
      <c r="K3" s="148"/>
      <c r="L3" s="148"/>
      <c r="M3" s="148"/>
      <c r="N3" s="149"/>
      <c r="O3" s="2"/>
    </row>
    <row r="4" spans="3:15" ht="26.25" x14ac:dyDescent="0.25">
      <c r="C4" s="147"/>
      <c r="D4" s="223" t="s">
        <v>1241</v>
      </c>
      <c r="E4" s="223"/>
      <c r="F4" s="223"/>
      <c r="G4" s="223"/>
      <c r="H4" s="223"/>
      <c r="I4" s="223"/>
      <c r="J4" s="223"/>
      <c r="K4" s="223"/>
      <c r="L4" s="223"/>
      <c r="M4" s="223"/>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24" t="s">
        <v>1245</v>
      </c>
      <c r="E11" s="225"/>
      <c r="F11" s="225"/>
      <c r="G11" s="225"/>
      <c r="H11" s="225"/>
      <c r="I11" s="226"/>
      <c r="J11" s="203">
        <v>7675.0698069999999</v>
      </c>
      <c r="K11" s="203">
        <v>7675.0698069999999</v>
      </c>
      <c r="L11" s="203">
        <v>7675.0698069999999</v>
      </c>
      <c r="M11" s="203">
        <v>7675.0698069999999</v>
      </c>
      <c r="N11" s="149"/>
      <c r="O11" s="158"/>
    </row>
    <row r="12" spans="3:15" x14ac:dyDescent="0.25">
      <c r="C12" s="147"/>
      <c r="D12" s="227" t="s">
        <v>1246</v>
      </c>
      <c r="E12" s="228"/>
      <c r="F12" s="228"/>
      <c r="G12" s="228"/>
      <c r="H12" s="228"/>
      <c r="I12" s="229"/>
      <c r="J12" s="204">
        <v>0.53300000000000003</v>
      </c>
      <c r="K12" s="204">
        <v>0.57199999999999995</v>
      </c>
      <c r="L12" s="204">
        <v>0.60799999999999998</v>
      </c>
      <c r="M12" s="204">
        <v>0.63800000000000001</v>
      </c>
      <c r="N12" s="149"/>
      <c r="O12" s="2"/>
    </row>
    <row r="13" spans="3:15" x14ac:dyDescent="0.25">
      <c r="C13" s="147"/>
      <c r="D13" s="227" t="s">
        <v>1247</v>
      </c>
      <c r="E13" s="228"/>
      <c r="F13" s="228"/>
      <c r="G13" s="228"/>
      <c r="H13" s="228"/>
      <c r="I13" s="229"/>
      <c r="J13" s="201">
        <v>7193.6292110000004</v>
      </c>
      <c r="K13" s="201">
        <v>7109</v>
      </c>
      <c r="L13" s="201">
        <v>6943</v>
      </c>
      <c r="M13" s="201">
        <v>6726</v>
      </c>
      <c r="N13" s="149"/>
      <c r="O13" s="2"/>
    </row>
    <row r="14" spans="3:15" x14ac:dyDescent="0.25">
      <c r="C14" s="147"/>
      <c r="D14" s="227" t="s">
        <v>1248</v>
      </c>
      <c r="E14" s="228"/>
      <c r="F14" s="228"/>
      <c r="G14" s="228"/>
      <c r="H14" s="228"/>
      <c r="I14" s="229"/>
      <c r="J14" s="201">
        <v>6195</v>
      </c>
      <c r="K14" s="201">
        <v>6195</v>
      </c>
      <c r="L14" s="201">
        <v>6195</v>
      </c>
      <c r="M14" s="201">
        <v>6195</v>
      </c>
      <c r="N14" s="149"/>
      <c r="O14" s="2"/>
    </row>
    <row r="15" spans="3:15" x14ac:dyDescent="0.25">
      <c r="C15" s="147"/>
      <c r="D15" s="227" t="s">
        <v>1249</v>
      </c>
      <c r="E15" s="228"/>
      <c r="F15" s="228"/>
      <c r="G15" s="228"/>
      <c r="H15" s="228"/>
      <c r="I15" s="229"/>
      <c r="J15" s="201">
        <v>24</v>
      </c>
      <c r="K15" s="201">
        <v>22</v>
      </c>
      <c r="L15" s="201">
        <v>20</v>
      </c>
      <c r="M15" s="201">
        <v>16</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30"/>
      <c r="E20" s="220"/>
      <c r="F20" s="220"/>
      <c r="G20" s="220"/>
      <c r="H20" s="220"/>
      <c r="I20" s="220"/>
      <c r="J20" s="220"/>
      <c r="K20" s="220"/>
      <c r="L20" s="220"/>
      <c r="M20" s="221"/>
      <c r="N20" s="149"/>
      <c r="O20" s="2"/>
    </row>
    <row r="21" spans="3:15" x14ac:dyDescent="0.25">
      <c r="C21" s="147"/>
      <c r="D21" s="231"/>
      <c r="E21" s="220"/>
      <c r="F21" s="220"/>
      <c r="G21" s="220"/>
      <c r="H21" s="220"/>
      <c r="I21" s="220"/>
      <c r="J21" s="220"/>
      <c r="K21" s="220"/>
      <c r="L21" s="220"/>
      <c r="M21" s="221"/>
      <c r="N21" s="149"/>
      <c r="O21" s="2"/>
    </row>
    <row r="22" spans="3:15" x14ac:dyDescent="0.25">
      <c r="C22" s="147"/>
      <c r="D22" s="219"/>
      <c r="E22" s="220"/>
      <c r="F22" s="220"/>
      <c r="G22" s="220"/>
      <c r="H22" s="220"/>
      <c r="I22" s="220"/>
      <c r="J22" s="220"/>
      <c r="K22" s="220"/>
      <c r="L22" s="220"/>
      <c r="M22" s="221"/>
      <c r="N22" s="149"/>
      <c r="O22" s="2"/>
    </row>
    <row r="23" spans="3:15" x14ac:dyDescent="0.25">
      <c r="C23" s="147"/>
      <c r="D23" s="219"/>
      <c r="E23" s="220"/>
      <c r="F23" s="220"/>
      <c r="G23" s="220"/>
      <c r="H23" s="220"/>
      <c r="I23" s="220"/>
      <c r="J23" s="220"/>
      <c r="K23" s="220"/>
      <c r="L23" s="220"/>
      <c r="M23" s="221"/>
      <c r="N23" s="149"/>
      <c r="O23" s="2"/>
    </row>
    <row r="24" spans="3:15" x14ac:dyDescent="0.25">
      <c r="C24" s="147"/>
      <c r="D24" s="216"/>
      <c r="E24" s="217"/>
      <c r="F24" s="217"/>
      <c r="G24" s="217"/>
      <c r="H24" s="217"/>
      <c r="I24" s="217"/>
      <c r="J24" s="217"/>
      <c r="K24" s="217"/>
      <c r="L24" s="217"/>
      <c r="M24" s="218"/>
      <c r="N24" s="149"/>
      <c r="O24" s="2"/>
    </row>
    <row r="25" spans="3:15" x14ac:dyDescent="0.25">
      <c r="C25" s="147"/>
      <c r="D25" s="216"/>
      <c r="E25" s="217"/>
      <c r="F25" s="217"/>
      <c r="G25" s="217"/>
      <c r="H25" s="217"/>
      <c r="I25" s="217"/>
      <c r="J25" s="217"/>
      <c r="K25" s="217"/>
      <c r="L25" s="217"/>
      <c r="M25" s="218"/>
      <c r="N25" s="149"/>
      <c r="O25" s="2"/>
    </row>
    <row r="26" spans="3:15" x14ac:dyDescent="0.25">
      <c r="C26" s="147"/>
      <c r="D26" s="219"/>
      <c r="E26" s="220"/>
      <c r="F26" s="220"/>
      <c r="G26" s="220"/>
      <c r="H26" s="220"/>
      <c r="I26" s="220"/>
      <c r="J26" s="220"/>
      <c r="K26" s="220"/>
      <c r="L26" s="220"/>
      <c r="M26" s="221"/>
      <c r="N26" s="149"/>
      <c r="O26" s="2"/>
    </row>
    <row r="27" spans="3:15" x14ac:dyDescent="0.25">
      <c r="C27" s="147"/>
      <c r="D27" s="219"/>
      <c r="E27" s="220"/>
      <c r="F27" s="220"/>
      <c r="G27" s="220"/>
      <c r="H27" s="220"/>
      <c r="I27" s="220"/>
      <c r="J27" s="220"/>
      <c r="K27" s="220"/>
      <c r="L27" s="220"/>
      <c r="M27" s="221"/>
      <c r="N27" s="149"/>
      <c r="O27" s="2"/>
    </row>
    <row r="28" spans="3:15" x14ac:dyDescent="0.25">
      <c r="C28" s="147"/>
      <c r="D28" s="216"/>
      <c r="E28" s="217"/>
      <c r="F28" s="217"/>
      <c r="G28" s="217"/>
      <c r="H28" s="217"/>
      <c r="I28" s="217"/>
      <c r="J28" s="217"/>
      <c r="K28" s="217"/>
      <c r="L28" s="217"/>
      <c r="M28" s="218"/>
      <c r="N28" s="149"/>
      <c r="O28" s="2"/>
    </row>
    <row r="29" spans="3:15" x14ac:dyDescent="0.25">
      <c r="C29" s="147"/>
      <c r="D29" s="216"/>
      <c r="E29" s="217"/>
      <c r="F29" s="217"/>
      <c r="G29" s="217"/>
      <c r="H29" s="217"/>
      <c r="I29" s="217"/>
      <c r="J29" s="217"/>
      <c r="K29" s="217"/>
      <c r="L29" s="217"/>
      <c r="M29" s="218"/>
      <c r="N29" s="149"/>
      <c r="O29" s="2"/>
    </row>
    <row r="30" spans="3:15" x14ac:dyDescent="0.25">
      <c r="C30" s="147"/>
      <c r="D30" s="216"/>
      <c r="E30" s="217"/>
      <c r="F30" s="217"/>
      <c r="G30" s="217"/>
      <c r="H30" s="217"/>
      <c r="I30" s="217"/>
      <c r="J30" s="217"/>
      <c r="K30" s="217"/>
      <c r="L30" s="217"/>
      <c r="M30" s="218"/>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10"/>
      <c r="D33" s="211"/>
      <c r="E33" s="211"/>
      <c r="F33" s="211"/>
      <c r="G33" s="211"/>
      <c r="H33" s="211"/>
      <c r="I33" s="211"/>
      <c r="J33" s="211"/>
      <c r="K33" s="211"/>
      <c r="L33" s="211"/>
      <c r="M33" s="211"/>
      <c r="N33" s="212"/>
      <c r="O33" s="2"/>
    </row>
    <row r="34" spans="3:15" x14ac:dyDescent="0.25">
      <c r="C34" s="210"/>
      <c r="D34" s="211"/>
      <c r="E34" s="211"/>
      <c r="F34" s="211"/>
      <c r="G34" s="211"/>
      <c r="H34" s="211"/>
      <c r="I34" s="211"/>
      <c r="J34" s="211"/>
      <c r="K34" s="211"/>
      <c r="L34" s="211"/>
      <c r="M34" s="211"/>
      <c r="N34" s="212"/>
      <c r="O34" s="2"/>
    </row>
    <row r="35" spans="3:15" x14ac:dyDescent="0.25">
      <c r="C35" s="210"/>
      <c r="D35" s="211"/>
      <c r="E35" s="211"/>
      <c r="F35" s="211"/>
      <c r="G35" s="211"/>
      <c r="H35" s="211"/>
      <c r="I35" s="211"/>
      <c r="J35" s="211"/>
      <c r="K35" s="211"/>
      <c r="L35" s="211"/>
      <c r="M35" s="211"/>
      <c r="N35" s="212"/>
      <c r="O35" s="2"/>
    </row>
    <row r="36" spans="3:15" ht="15.75" thickBot="1" x14ac:dyDescent="0.3">
      <c r="C36" s="213"/>
      <c r="D36" s="214"/>
      <c r="E36" s="214"/>
      <c r="F36" s="214"/>
      <c r="G36" s="214"/>
      <c r="H36" s="214"/>
      <c r="I36" s="214"/>
      <c r="J36" s="214"/>
      <c r="K36" s="214"/>
      <c r="L36" s="214"/>
      <c r="M36" s="214"/>
      <c r="N36" s="215"/>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2021-05-11T08:20:18Z</dcterms:modified>
</cp:coreProperties>
</file>