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2 Q2\"/>
    </mc:Choice>
  </mc:AlternateContent>
  <xr:revisionPtr revIDLastSave="0" documentId="13_ncr:1_{8877E977-A285-47C5-B208-04E01763AF3C}" xr6:coauthVersionLast="47" xr6:coauthVersionMax="47" xr10:uidLastSave="{00000000-0000-0000-0000-000000000000}"/>
  <bookViews>
    <workbookView xWindow="23880" yWindow="-120" windowWidth="29040" windowHeight="15840" tabRatio="760" xr2:uid="{00000000-000D-0000-FFFF-FFFF00000000}"/>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0" i="9" l="1"/>
  <c r="D165" i="8" l="1"/>
  <c r="D166" i="8"/>
  <c r="D164" i="8"/>
  <c r="C12" i="9"/>
  <c r="D149" i="8"/>
  <c r="D123" i="8" l="1"/>
  <c r="C149" i="8"/>
  <c r="C123" i="8"/>
  <c r="F171" i="9"/>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193" i="8" s="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C217" i="8"/>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<sst xmlns="http://schemas.openxmlformats.org/spreadsheetml/2006/main" count="1953" uniqueCount="1263">
  <si>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</si>
  <si>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</si>
  <si>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</si>
  <si>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</si>
  <si>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</si>
  <si>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</si>
  <si>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</si>
  <si>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</si>
  <si>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</si>
  <si>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</si>
  <si>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</si>
  <si>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</si>
  <si>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</si>
  <si>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</si>
  <si>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</si>
  <si>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</si>
  <si>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</si>
  <si>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</si>
  <si>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</si>
  <si>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</si>
  <si>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</si>
  <si>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</si>
  <si>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</si>
  <si>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</si>
  <si>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</si>
  <si>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</si>
  <si>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</si>
  <si>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</si>
  <si>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</si>
  <si>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</si>
  <si>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</si>
  <si>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</si>
  <si>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</si>
  <si>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</si>
  <si>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</si>
  <si>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</si>
  <si>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</si>
  <si>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</si>
  <si>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</si>
  <si>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</si>
  <si>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</si>
  <si>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</si>
  <si>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</si>
  <si>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</si>
  <si>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</si>
  <si>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</si>
  <si>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</si>
  <si>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</si>
  <si>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</si>
  <si>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</si>
  <si>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</si>
  <si>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</si>
  <si>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</si>
  <si>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</si>
  <si>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</si>
  <si>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</si>
  <si>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</si>
  <si>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</si>
  <si>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</si>
  <si>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</si>
  <si>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</si>
  <si>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</si>
  <si>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</si>
  <si>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</si>
  <si>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</si>
  <si>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</si>
  <si>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</si>
  <si>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</si>
  <si>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</si>
  <si>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</si>
  <si>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</si>
  <si>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</si>
  <si>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</si>
  <si>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</si>
  <si>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</si>
  <si>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</si>
  <si>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</si>
  <si>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</si>
  <si>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</si>
  <si>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</si>
  <si>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</si>
  <si>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</si>
  <si>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</si>
  <si>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</si>
  <si>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</si>
  <si>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</si>
  <si>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</si>
  <si>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</si>
  <si>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</si>
  <si>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</si>
  <si>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</si>
  <si>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</si>
  <si>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</si>
  <si>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</si>
  <si>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</si>
  <si>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</si>
  <si>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</si>
  <si>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</si>
  <si>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</si>
  <si>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</si>
  <si>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</si>
  <si>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</si>
  <si>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</si>
  <si>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</si>
  <si>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</si>
  <si>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</si>
  <si>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</si>
  <si>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</si>
  <si>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</si>
  <si>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</si>
  <si>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</si>
  <si>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</si>
  <si>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</si>
  <si>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</si>
  <si>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</si>
  <si>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</si>
  <si>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</si>
  <si>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</si>
  <si>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</si>
  <si>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</si>
  <si>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</si>
  <si>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</si>
  <si>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</si>
  <si>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</si>
  <si>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</si>
  <si>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</si>
  <si>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</si>
  <si>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</si>
  <si>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</si>
  <si>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</si>
  <si>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</si>
  <si>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</si>
  <si>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</si>
  <si>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</si>
  <si>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</si>
  <si>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</si>
  <si>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</si>
  <si>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</si>
  <si>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</si>
  <si>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</si>
  <si>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</si>
  <si>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</si>
  <si>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</si>
  <si>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</si>
  <si>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</si>
  <si>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</si>
  <si>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</si>
  <si>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</si>
  <si>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</si>
  <si>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</si>
  <si>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</si>
  <si>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</si>
  <si>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</si>
  <si>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</si>
  <si>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</si>
  <si>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</si>
  <si>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</si>
  <si>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</si>
  <si>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</si>
  <si>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</si>
  <si>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</si>
  <si>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</si>
  <si>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</si>
  <si>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</si>
  <si>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</si>
  <si>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</si>
  <si>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</si>
  <si>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</si>
  <si>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</si>
  <si>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</si>
  <si>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</si>
  <si>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</si>
  <si>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</si>
  <si>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</si>
  <si>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</si>
  <si>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</si>
  <si>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</si>
  <si>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</si>
  <si>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</si>
  <si>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</si>
  <si>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</si>
  <si>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</si>
  <si>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</si>
  <si>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</si>
  <si>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</si>
  <si>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</si>
  <si>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</si>
  <si>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</si>
  <si>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</si>
  <si>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</si>
  <si>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</si>
  <si>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</si>
  <si>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</si>
  <si>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</si>
  <si>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</si>
  <si>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</si>
  <si>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</si>
  <si>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</si>
  <si>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</si>
  <si>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</si>
  <si>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</si>
  <si>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</si>
  <si>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</si>
  <si>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</si>
  <si>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</si>
  <si>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</si>
  <si>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</si>
  <si>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</si>
  <si>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</si>
  <si>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</si>
  <si>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</si>
  <si>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</si>
  <si>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</si>
  <si>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</si>
  <si>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</si>
  <si>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</si>
  <si>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</si>
  <si>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</si>
  <si>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</si>
  <si>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</si>
  <si>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</si>
  <si>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</si>
  <si>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</si>
  <si>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</si>
  <si>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</si>
  <si>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</si>
  <si>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</si>
  <si>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</si>
  <si>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</si>
  <si>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</si>
  <si>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</si>
  <si>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</si>
  <si>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</si>
  <si>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</si>
  <si>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</si>
  <si>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</si>
  <si>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</si>
  <si>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</si>
  <si>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</si>
  <si>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</si>
  <si>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</si>
  <si>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</si>
  <si>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</si>
  <si>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</si>
  <si>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</si>
  <si>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</si>
  <si>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</si>
  <si>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</si>
  <si>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</si>
  <si>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</si>
  <si>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</si>
  <si>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</si>
  <si>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</si>
  <si>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</si>
  <si>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</si>
  <si>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</si>
  <si>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</si>
  <si>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</si>
  <si>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</si>
  <si>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</si>
  <si>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</si>
  <si>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</si>
  <si>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</si>
  <si>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</si>
  <si>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</si>
  <si>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</si>
  <si>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</si>
  <si>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</si>
  <si>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</si>
  <si>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</si>
  <si>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</si>
  <si>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</si>
  <si>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</si>
  <si>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</si>
  <si>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</si>
  <si>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</si>
  <si>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</si>
  <si>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</si>
  <si>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</si>
  <si>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</si>
  <si>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</si>
  <si>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</si>
  <si>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</si>
  <si>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</si>
  <si>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</si>
  <si>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</si>
  <si>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</si>
  <si>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</si>
  <si>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</si>
  <si>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</si>
  <si>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</si>
  <si>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</si>
  <si>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</si>
  <si>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</si>
  <si>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</si>
  <si>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</si>
  <si>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</si>
  <si>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</si>
  <si>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</si>
  <si>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</si>
  <si>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</si>
  <si>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</si>
  <si>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</si>
  <si>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</si>
  <si>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</si>
  <si>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</si>
  <si>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</si>
  <si>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</si>
  <si>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</si>
  <si>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</si>
  <si>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</si>
  <si>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</si>
  <si>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</si>
  <si>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</si>
  <si>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</si>
  <si>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</si>
  <si>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</si>
  <si>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</si>
  <si>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</si>
  <si>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</si>
  <si>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</si>
  <si>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</si>
  <si>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</si>
  <si>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</si>
  <si>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</si>
  <si>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</si>
  <si>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</si>
  <si>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</si>
  <si>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</si>
  <si>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</si>
  <si>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</si>
  <si>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</si>
  <si>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</si>
  <si>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</si>
  <si>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</si>
  <si>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</si>
  <si>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</si>
  <si>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</si>
  <si>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</si>
  <si>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</si>
  <si>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</si>
  <si>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</si>
  <si>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</si>
  <si>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</si>
  <si>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</si>
  <si>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</si>
  <si>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</si>
  <si>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</si>
  <si>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</si>
  <si>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</si>
  <si>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</si>
  <si>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</si>
  <si>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</si>
  <si>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</si>
  <si>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</si>
  <si>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</si>
  <si>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</si>
  <si>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</si>
  <si>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</si>
  <si>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</si>
  <si>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</si>
  <si>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</si>
  <si>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</si>
  <si>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</si>
  <si>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</si>
  <si>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</si>
  <si>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</si>
  <si>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</si>
  <si>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</si>
  <si>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</si>
  <si>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</si>
  <si>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</si>
  <si>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</si>
  <si>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</si>
  <si>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</si>
  <si>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</si>
  <si>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</si>
  <si>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</si>
  <si>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</si>
  <si>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</si>
  <si>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</si>
  <si>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</si>
  <si>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</si>
  <si>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</si>
  <si>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</si>
  <si>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</si>
  <si>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</si>
  <si>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</si>
  <si>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</si>
  <si>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</si>
  <si>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</si>
  <si>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</si>
  <si>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</si>
  <si>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</si>
  <si>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</si>
  <si>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</si>
  <si>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</si>
  <si>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</si>
  <si>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</si>
  <si>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</si>
  <si>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</si>
  <si>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</si>
  <si>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</si>
  <si>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</si>
  <si>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</si>
  <si>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</si>
  <si>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</si>
  <si>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</si>
  <si>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</si>
  <si>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</si>
  <si>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</si>
  <si>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</si>
  <si>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</si>
  <si>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</si>
  <si>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</si>
  <si>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</si>
  <si>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</si>
  <si>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</si>
  <si>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</si>
  <si>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</si>
  <si>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</si>
  <si>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</si>
  <si>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</si>
  <si>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</si>
  <si>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</si>
  <si>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</si>
  <si>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</si>
  <si>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</si>
  <si>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</si>
  <si>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</si>
  <si>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</si>
  <si>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</si>
  <si>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</si>
  <si>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</si>
  <si>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</si>
  <si>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</si>
  <si>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</si>
  <si>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</si>
  <si>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</si>
  <si>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</si>
  <si>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</si>
  <si>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</si>
  <si>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</si>
  <si>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</si>
  <si>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</si>
  <si>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</si>
  <si>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</si>
  <si>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</si>
  <si>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</si>
  <si>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</si>
  <si>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</si>
  <si>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</si>
  <si>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</si>
  <si>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</si>
  <si>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</si>
  <si>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</si>
  <si>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</si>
  <si>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</si>
  <si>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</si>
  <si>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</si>
  <si>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</si>
  <si>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</si>
  <si>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</si>
  <si>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</si>
  <si>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</si>
  <si>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</si>
  <si>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</si>
  <si>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</si>
  <si>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</si>
  <si>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</si>
  <si>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</si>
  <si>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</si>
  <si>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</si>
  <si>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</si>
  <si>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</si>
  <si>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</si>
  <si>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</si>
  <si>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</si>
  <si>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</si>
  <si>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</si>
  <si>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</si>
  <si>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</si>
  <si>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</si>
  <si>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</si>
  <si>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</si>
  <si>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</si>
  <si>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</si>
  <si>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</si>
  <si>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</si>
  <si>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</si>
  <si>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</si>
  <si>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</si>
  <si>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</si>
  <si>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</si>
  <si>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</si>
  <si>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</si>
  <si>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</si>
  <si>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</si>
  <si>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</si>
  <si>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</si>
  <si>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</si>
  <si>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</si>
  <si>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</si>
  <si>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</si>
  <si>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</si>
  <si>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</si>
  <si>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</si>
  <si>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</si>
  <si>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</si>
  <si>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</si>
  <si>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</si>
  <si>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</si>
  <si>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</si>
  <si>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</si>
  <si>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</si>
  <si>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</si>
  <si>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</si>
  <si>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</si>
  <si>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</si>
  <si>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</si>
  <si>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</si>
  <si>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</si>
  <si>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</si>
  <si>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</si>
  <si>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</si>
  <si>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</si>
  <si>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</si>
  <si>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</si>
  <si>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</si>
  <si>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</si>
  <si>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</si>
  <si>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</si>
  <si>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</si>
  <si>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</si>
  <si>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</si>
  <si>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</si>
  <si>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</si>
  <si>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</si>
  <si>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</si>
  <si>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</si>
  <si>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</si>
  <si>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</si>
  <si>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</si>
  <si>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</si>
  <si>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</si>
  <si>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</si>
  <si>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</si>
  <si>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</si>
  <si>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</si>
  <si>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</si>
  <si>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</si>
  <si>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</si>
  <si>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</si>
  <si>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</si>
  <si>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</si>
  <si>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</si>
  <si>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</si>
  <si>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</si>
  <si>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</si>
  <si>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</si>
  <si>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</si>
  <si>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</si>
  <si>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</si>
  <si>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</si>
  <si>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</si>
  <si>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</si>
  <si>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</si>
  <si>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</si>
  <si>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</si>
  <si>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</si>
  <si>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</si>
  <si>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</si>
  <si>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</si>
  <si>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</si>
  <si>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</si>
  <si>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</si>
  <si>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</si>
  <si>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</si>
  <si>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</si>
  <si>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</si>
  <si>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</si>
  <si>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</si>
  <si>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</si>
  <si>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</si>
  <si>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</si>
  <si>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</si>
  <si>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</si>
  <si>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</si>
  <si>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</si>
  <si>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</si>
  <si>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</si>
  <si>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</si>
  <si>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</si>
  <si>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</si>
  <si>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</si>
  <si>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</si>
  <si>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</si>
  <si>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</si>
  <si>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</si>
  <si>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</si>
  <si>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</si>
  <si>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</si>
  <si>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</si>
  <si>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</si>
  <si>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</si>
  <si>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</si>
  <si>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</si>
  <si>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</si>
  <si>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</si>
  <si>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</si>
  <si>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</si>
  <si>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</si>
  <si>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</si>
  <si>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</si>
  <si>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</si>
  <si>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</si>
  <si>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</si>
  <si>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</si>
  <si>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</si>
  <si>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</si>
  <si>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</si>
  <si>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</si>
  <si>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</si>
  <si>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</si>
  <si>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</si>
  <si>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</si>
  <si>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</si>
  <si>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</si>
  <si>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</si>
  <si>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</si>
  <si>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</si>
  <si>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</si>
  <si>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</si>
  <si>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</si>
  <si>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</si>
  <si>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</si>
  <si>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</si>
  <si>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</si>
  <si>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</si>
  <si>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</si>
  <si>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</si>
  <si>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</si>
  <si>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</si>
  <si>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</si>
  <si>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</si>
  <si>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</si>
  <si>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</si>
  <si>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</si>
  <si>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</si>
  <si>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</si>
  <si>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</si>
  <si>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</si>
  <si>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</si>
  <si>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</si>
  <si>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</si>
  <si>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</si>
  <si>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</si>
  <si>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</si>
  <si>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</si>
  <si>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</si>
  <si>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</si>
  <si>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</si>
  <si>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</si>
  <si>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</si>
  <si>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</si>
  <si>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</si>
  <si>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</si>
  <si>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</si>
  <si>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</si>
  <si>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</si>
  <si>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</si>
  <si>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</si>
  <si>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</si>
  <si>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</si>
  <si>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</si>
  <si>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</si>
  <si>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</si>
  <si>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</si>
  <si>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</si>
  <si>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</si>
  <si>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</si>
  <si>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</si>
  <si>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</si>
  <si>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</si>
  <si>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</si>
  <si>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</si>
  <si>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</si>
  <si>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</si>
  <si>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</si>
  <si>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</si>
  <si>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</si>
  <si>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</si>
  <si>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</si>
  <si>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</si>
  <si>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</si>
  <si>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</si>
  <si>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</si>
  <si>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</si>
  <si>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</si>
  <si>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</si>
  <si>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</si>
  <si>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</si>
  <si>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</si>
  <si>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</si>
  <si>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</si>
  <si>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</si>
  <si>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</si>
  <si>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</si>
  <si>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</si>
  <si>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</si>
  <si>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</si>
  <si>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</si>
  <si>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</si>
  <si>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</si>
  <si>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</si>
  <si>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</si>
  <si>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</si>
  <si>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</si>
  <si>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</si>
  <si>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</si>
  <si>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</si>
  <si>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</si>
  <si>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</si>
  <si>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</si>
  <si>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</si>
  <si>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</si>
  <si>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</si>
  <si>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</si>
  <si>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</si>
  <si>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</si>
  <si>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</si>
  <si>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</si>
  <si>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</si>
  <si>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</si>
  <si>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</si>
  <si>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</si>
  <si>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</si>
  <si>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</si>
  <si>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</si>
  <si>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</si>
  <si>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</si>
  <si>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</si>
  <si>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</si>
  <si>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</si>
  <si>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</si>
  <si>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</si>
  <si>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</si>
  <si>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</si>
  <si>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</si>
  <si>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</si>
  <si>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</si>
  <si>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</si>
  <si>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</si>
  <si>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</si>
  <si>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</si>
  <si>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</si>
  <si>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</si>
  <si>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</si>
  <si>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</si>
  <si>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</si>
  <si>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</si>
  <si>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</si>
  <si>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</si>
  <si>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</si>
  <si>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</si>
  <si>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</si>
  <si>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</si>
  <si>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</si>
  <si>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</si>
  <si>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</si>
  <si>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</si>
  <si>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</si>
  <si>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</si>
  <si>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</si>
  <si>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</si>
  <si>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</si>
  <si>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</si>
  <si>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</si>
  <si>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</si>
  <si>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</si>
  <si>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</si>
  <si>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</si>
  <si>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</si>
  <si>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</si>
  <si>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</si>
  <si>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</si>
  <si>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</si>
  <si>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</si>
  <si>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</si>
  <si>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</si>
  <si>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</si>
  <si>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</si>
  <si>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</si>
  <si>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</si>
  <si>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</si>
  <si>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</si>
  <si>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</si>
  <si>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</si>
  <si>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</si>
  <si>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</si>
  <si>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</si>
  <si>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</si>
  <si>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</si>
  <si>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</si>
  <si>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</si>
  <si>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</si>
  <si>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</si>
  <si>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</si>
  <si>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</si>
  <si>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</si>
  <si>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</si>
  <si>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</si>
  <si>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</si>
  <si>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</si>
  <si>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</si>
  <si>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</si>
  <si>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</si>
  <si>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</si>
  <si>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</si>
  <si>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</si>
  <si>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</si>
  <si>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</si>
  <si>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</si>
  <si>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</si>
  <si>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</si>
  <si>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</si>
  <si>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</si>
  <si>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</si>
  <si>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</si>
  <si>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</si>
  <si>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</si>
  <si>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</si>
  <si>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</si>
  <si>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</si>
  <si>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</si>
  <si>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</si>
  <si>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</si>
  <si>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</si>
  <si>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</si>
  <si>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</si>
  <si>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</si>
  <si>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</si>
  <si>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</si>
  <si>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</si>
  <si>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</si>
  <si>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</si>
  <si>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</si>
  <si>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</si>
  <si>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</si>
  <si>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</si>
  <si>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</si>
  <si>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</si>
  <si>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</si>
  <si>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</si>
  <si>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</si>
  <si>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</si>
  <si>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</si>
  <si>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</si>
  <si>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</si>
  <si>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</si>
  <si>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</si>
  <si>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</si>
  <si>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</si>
  <si>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</si>
  <si>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</si>
  <si>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</si>
  <si>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</si>
  <si>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</si>
  <si>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</si>
  <si>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</si>
  <si>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</si>
  <si>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</si>
  <si>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</si>
  <si>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</si>
  <si>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</si>
  <si>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</si>
  <si>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</si>
  <si>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</si>
  <si>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</si>
  <si>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</si>
  <si>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</si>
  <si>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</si>
  <si>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</si>
  <si>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</si>
  <si>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</si>
  <si>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</si>
  <si>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</si>
  <si>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</si>
  <si>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</si>
  <si>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</si>
  <si>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</si>
  <si>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</si>
  <si>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</si>
  <si>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</si>
  <si>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</si>
  <si>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</si>
  <si>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</si>
  <si>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</si>
  <si>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</si>
  <si>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</si>
  <si>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</si>
  <si>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</si>
  <si>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</si>
  <si>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</si>
  <si>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</si>
  <si>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</si>
  <si>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</si>
  <si>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</si>
  <si>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</si>
  <si>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</si>
  <si>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</si>
  <si>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</si>
  <si>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</si>
  <si>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</si>
  <si>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</si>
  <si>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</si>
  <si>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</si>
  <si>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</si>
  <si>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</si>
  <si>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</si>
  <si>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</si>
  <si>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</si>
  <si>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</si>
  <si>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</si>
  <si>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</si>
  <si>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</si>
  <si>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</si>
  <si>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</si>
  <si>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</si>
  <si>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</si>
  <si>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</si>
  <si>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</si>
  <si>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</si>
  <si>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</si>
  <si>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</si>
  <si>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</si>
  <si>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</si>
  <si>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</si>
  <si>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</si>
  <si>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</si>
  <si>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</si>
  <si>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</si>
  <si>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</si>
  <si>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</si>
  <si>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</si>
  <si>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</si>
  <si>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</si>
  <si>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</si>
  <si>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</si>
  <si>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</si>
  <si>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</si>
  <si>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</si>
  <si>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</si>
  <si>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</si>
  <si>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</si>
  <si>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</si>
  <si>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</si>
  <si>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</si>
  <si>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</si>
  <si>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</si>
  <si>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</si>
  <si>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</si>
  <si>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</si>
  <si>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</si>
  <si>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</si>
  <si>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</si>
  <si>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</si>
  <si>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</si>
  <si>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</si>
  <si>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</si>
  <si>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</si>
  <si>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</si>
  <si>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</si>
  <si>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</si>
  <si>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</si>
  <si>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</si>
  <si>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</si>
  <si>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</si>
  <si>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</si>
  <si>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</si>
  <si>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</si>
  <si>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</si>
  <si>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</si>
  <si>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</si>
  <si>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</si>
  <si>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</si>
  <si>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</si>
  <si>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</si>
  <si>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</si>
  <si>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</si>
  <si>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</si>
  <si>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</si>
  <si>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</si>
  <si>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</si>
  <si>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</si>
  <si>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</si>
  <si>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</si>
  <si>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</si>
  <si>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</si>
  <si>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</si>
  <si>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</si>
  <si>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</si>
  <si>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</si>
  <si>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</si>
  <si>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</si>
  <si>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</si>
  <si>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</si>
  <si>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</si>
  <si>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</si>
  <si>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</si>
  <si>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</si>
  <si>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</si>
  <si>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</si>
  <si>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</si>
  <si>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</si>
  <si>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</si>
  <si>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</si>
  <si>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</si>
  <si>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</si>
  <si>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</si>
  <si>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</si>
  <si>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</si>
  <si>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</si>
  <si>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</si>
  <si>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</si>
  <si>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</si>
  <si>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</si>
  <si>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</si>
  <si>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</si>
  <si>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</si>
  <si>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</si>
  <si>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</si>
  <si>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</si>
  <si>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</si>
  <si>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</si>
  <si>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</si>
  <si>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</si>
  <si>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</si>
  <si>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</si>
  <si>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</si>
  <si>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</si>
  <si>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</si>
  <si>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</si>
  <si>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</si>
  <si>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</si>
  <si>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</si>
  <si>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</si>
  <si>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</si>
  <si>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</si>
  <si>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</si>
  <si>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</si>
  <si>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</si>
  <si>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</si>
  <si>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</si>
  <si>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</si>
  <si>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</si>
  <si>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</si>
  <si>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</si>
  <si>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</si>
  <si>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</si>
  <si>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</si>
  <si>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</si>
  <si>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</si>
  <si>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</si>
  <si>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</si>
  <si>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</si>
  <si>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</si>
  <si>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</si>
  <si>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</si>
  <si>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</si>
  <si>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</si>
  <si>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</si>
  <si>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</si>
  <si>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</si>
  <si>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</si>
  <si>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</si>
  <si>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</si>
  <si>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</si>
  <si>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</si>
  <si>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</si>
  <si>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</si>
  <si>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</si>
  <si>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</si>
  <si>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</si>
  <si>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</si>
  <si>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</si>
  <si>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</si>
  <si>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</si>
  <si>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</si>
  <si>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</si>
  <si>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</si>
  <si>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</si>
  <si>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</si>
  <si>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</si>
  <si>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</si>
  <si>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</si>
  <si>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</si>
  <si>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</si>
  <si>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</si>
  <si>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</si>
  <si>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</si>
  <si>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</si>
  <si>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</si>
  <si>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</si>
  <si>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</si>
  <si>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</si>
  <si>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</si>
  <si>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</si>
  <si>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</si>
  <si>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</si>
  <si>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</si>
  <si>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</si>
  <si>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</si>
  <si>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</si>
  <si>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</si>
  <si>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</si>
  <si>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</si>
  <si>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</si>
  <si>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</si>
  <si>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</si>
  <si>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</si>
  <si>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</si>
  <si>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</si>
  <si>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</si>
  <si>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</si>
  <si>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</si>
  <si>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</si>
  <si>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</si>
  <si>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</si>
  <si>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</si>
  <si>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</si>
  <si>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</si>
  <si>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</si>
  <si>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</si>
  <si>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</si>
  <si>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</si>
  <si>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</si>
  <si>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</si>
  <si>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</si>
  <si>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</si>
  <si>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</si>
  <si>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</si>
  <si>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</si>
  <si>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</si>
  <si>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</si>
  <si>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</si>
  <si>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</si>
  <si>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</si>
  <si>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</si>
  <si>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</si>
  <si>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</si>
  <si>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</si>
  <si>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</si>
  <si>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</si>
  <si>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</si>
  <si>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</si>
  <si>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</si>
  <si>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</si>
  <si>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</si>
  <si>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</si>
  <si>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</si>
  <si>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</si>
  <si>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</si>
  <si>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</si>
  <si>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</si>
  <si>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</si>
  <si>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</si>
  <si>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</si>
  <si>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</si>
  <si>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</si>
  <si>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</si>
  <si>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</si>
  <si>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</si>
  <si>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</si>
  <si>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</si>
  <si>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</si>
  <si>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</si>
  <si>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</si>
  <si>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</si>
  <si>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</si>
  <si>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</si>
  <si>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</si>
  <si>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</si>
  <si>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</si>
  <si>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</si>
  <si>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</si>
  <si>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</si>
  <si>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</si>
  <si>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</si>
  <si>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</si>
  <si>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</si>
  <si>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</si>
  <si>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</si>
  <si>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</si>
  <si>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</si>
  <si>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</si>
  <si>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</si>
  <si>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</si>
  <si>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</si>
  <si>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</si>
  <si>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</si>
  <si>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</si>
  <si>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</si>
  <si>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</si>
  <si>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</si>
  <si>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</si>
  <si>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</si>
  <si>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</si>
  <si>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</si>
  <si>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</si>
  <si>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</si>
  <si>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</si>
  <si>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</si>
  <si>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</si>
  <si>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</si>
  <si>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</si>
  <si>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</si>
  <si>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</si>
  <si>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</si>
  <si>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</si>
  <si>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</si>
  <si>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</si>
  <si>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</si>
  <si>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</si>
  <si>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</si>
  <si>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</si>
  <si>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</si>
  <si>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</si>
  <si>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</si>
  <si>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</si>
  <si>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</si>
  <si>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</si>
  <si>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</si>
  <si>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</si>
  <si>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</si>
  <si>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</si>
  <si>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</si>
  <si>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</si>
  <si>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</si>
  <si>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</si>
  <si>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</si>
  <si>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</si>
  <si>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</si>
  <si>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</si>
  <si>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</si>
  <si>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</si>
  <si>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</si>
  <si>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</si>
  <si>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</si>
  <si>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</si>
  <si>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</si>
  <si>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</si>
  <si>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</si>
  <si>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</si>
  <si>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Agder</t>
  </si>
  <si>
    <t>Innlandet</t>
  </si>
  <si>
    <t>Troms og Finnmark</t>
  </si>
  <si>
    <t>Vestfold og Telemark</t>
  </si>
  <si>
    <t>Vestland</t>
  </si>
  <si>
    <t>Viken</t>
  </si>
  <si>
    <t>2022 Version</t>
  </si>
  <si>
    <t>Cut-off Date: 30.06.2022</t>
  </si>
  <si>
    <t>Reporting Date: 09.08.2022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</si>
</sst>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64" fillId="26" borderId="39" applyNumberFormat="0" applyAlignment="0" applyProtection="0"/>
    <xf numFmtId="164"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43" fontId="24" fillId="0" borderId="0" applyFont="0" applyFill="0" applyBorder="0" applyAlignment="0" applyProtection="0"/>
    <xf numFmtId="43"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2" fontId="2" fillId="0" borderId="0" xfId="0" applyNumberFormat="1" applyFont="1" applyFill="1" applyBorder="1" applyAlignment="1">
      <alignment horizontal="center" vertical="center" wrapText="1"/>
    </xf>
    <xf numFmtId="168" fontId="4"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9" fontId="4" fillId="0" borderId="29" xfId="1" applyFont="1" applyFill="1" applyBorder="1" applyAlignment="1">
      <alignment vertical="center"/>
    </xf>
    <xf numFmtId="169" fontId="2" fillId="0" borderId="29" xfId="1" applyNumberFormat="1" applyFont="1" applyFill="1" applyBorder="1" applyAlignment="1">
      <alignment vertical="center"/>
    </xf>
    <xf numFmtId="168" fontId="2" fillId="0" borderId="29" xfId="9" applyNumberFormat="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49" fontId="0" fillId="4" borderId="26" xfId="0" applyNumberFormat="1" applyFill="1" applyBorder="1" applyAlignment="1">
      <alignment horizontal="left" vertical="center"/>
    </xf>
    <xf numFmtId="49" fontId="0" fillId="4" borderId="26" xfId="0" applyNumberFormat="1" applyFont="1" applyFill="1" applyBorder="1" applyAlignment="1">
      <alignment horizontal="left"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cellXfs>
  <cellStyles count="76">
    <cellStyle name="20% - Accent1" xfId="14" xr:uid="{00000000-0005-0000-0000-000000000000}"/>
    <cellStyle name="20% - Accent2" xfId="15" xr:uid="{00000000-0005-0000-0000-000001000000}"/>
    <cellStyle name="20% - Accent3" xfId="16" xr:uid="{00000000-0005-0000-0000-000002000000}"/>
    <cellStyle name="20% - Accent4" xfId="17" xr:uid="{00000000-0005-0000-0000-000003000000}"/>
    <cellStyle name="20% - Accent5" xfId="18" xr:uid="{00000000-0005-0000-0000-000004000000}"/>
    <cellStyle name="20% - Accent6" xfId="19" xr:uid="{00000000-0005-0000-0000-000005000000}"/>
    <cellStyle name="40% - Accent1" xfId="20" xr:uid="{00000000-0005-0000-0000-000006000000}"/>
    <cellStyle name="40% - Accent2" xfId="21" xr:uid="{00000000-0005-0000-0000-000007000000}"/>
    <cellStyle name="40% - Accent3" xfId="22" xr:uid="{00000000-0005-0000-0000-000008000000}"/>
    <cellStyle name="40% - Accent4" xfId="23" xr:uid="{00000000-0005-0000-0000-000009000000}"/>
    <cellStyle name="40% - Accent5" xfId="24" xr:uid="{00000000-0005-0000-0000-00000A000000}"/>
    <cellStyle name="40% - Accent6" xfId="25" xr:uid="{00000000-0005-0000-0000-00000B000000}"/>
    <cellStyle name="60% - Accent1" xfId="26" xr:uid="{00000000-0005-0000-0000-00000C000000}"/>
    <cellStyle name="60% - Accent2" xfId="27" xr:uid="{00000000-0005-0000-0000-00000D000000}"/>
    <cellStyle name="60% - Accent3" xfId="28" xr:uid="{00000000-0005-0000-0000-00000E000000}"/>
    <cellStyle name="60% - Accent4" xfId="29" xr:uid="{00000000-0005-0000-0000-00000F000000}"/>
    <cellStyle name="60% - Accent5" xfId="30" xr:uid="{00000000-0005-0000-0000-000010000000}"/>
    <cellStyle name="60% - Accent6" xfId="31" xr:uid="{00000000-0005-0000-0000-000011000000}"/>
    <cellStyle name="Accent1" xfId="32" xr:uid="{00000000-0005-0000-0000-000012000000}"/>
    <cellStyle name="Accent2" xfId="33" xr:uid="{00000000-0005-0000-0000-000013000000}"/>
    <cellStyle name="Accent3" xfId="34" xr:uid="{00000000-0005-0000-0000-000014000000}"/>
    <cellStyle name="Accent4" xfId="35" xr:uid="{00000000-0005-0000-0000-000015000000}"/>
    <cellStyle name="Accent5" xfId="36" xr:uid="{00000000-0005-0000-0000-000016000000}"/>
    <cellStyle name="Accent6" xfId="37" xr:uid="{00000000-0005-0000-0000-000017000000}"/>
    <cellStyle name="Arreg" xfId="38" xr:uid="{00000000-0005-0000-0000-000018000000}"/>
    <cellStyle name="Bad" xfId="39" xr:uid="{00000000-0005-0000-0000-000019000000}"/>
    <cellStyle name="Calculation" xfId="40" xr:uid="{00000000-0005-0000-0000-00001A000000}"/>
    <cellStyle name="Calculation 2" xfId="71" xr:uid="{00000000-0005-0000-0000-00001B000000}"/>
    <cellStyle name="Calculation 3" xfId="72" xr:uid="{00000000-0005-0000-0000-00001C000000}"/>
    <cellStyle name="Check Cell" xfId="41" xr:uid="{00000000-0005-0000-0000-00001D000000}"/>
    <cellStyle name="Comma 2" xfId="3" xr:uid="{00000000-0005-0000-0000-00001E000000}"/>
    <cellStyle name="Comma 2 2" xfId="42" xr:uid="{00000000-0005-0000-0000-00001F000000}"/>
    <cellStyle name="Comma 3" xfId="43" xr:uid="{00000000-0005-0000-0000-000020000000}"/>
    <cellStyle name="Explanatory Text" xfId="44" xr:uid="{00000000-0005-0000-0000-000021000000}"/>
    <cellStyle name="Good" xfId="45" xr:uid="{00000000-0005-0000-0000-000022000000}"/>
    <cellStyle name="Heading 1" xfId="46" xr:uid="{00000000-0005-0000-0000-000023000000}"/>
    <cellStyle name="Heading 2" xfId="47" xr:uid="{00000000-0005-0000-0000-000024000000}"/>
    <cellStyle name="Heading 3" xfId="48" xr:uid="{00000000-0005-0000-0000-000025000000}"/>
    <cellStyle name="Heading 4" xfId="49" xr:uid="{00000000-0005-0000-0000-000026000000}"/>
    <cellStyle name="Hiperhivatkozás_dummy_12_Cons_CAR_BIS" xfId="50" xr:uid="{00000000-0005-0000-0000-000027000000}"/>
    <cellStyle name="Hyperkobling" xfId="2" builtinId="8"/>
    <cellStyle name="Input" xfId="51" xr:uid="{00000000-0005-0000-0000-000029000000}"/>
    <cellStyle name="Input 2" xfId="70" xr:uid="{00000000-0005-0000-0000-00002A000000}"/>
    <cellStyle name="Input 3" xfId="12" xr:uid="{00000000-0005-0000-0000-00002B000000}"/>
    <cellStyle name="Komma" xfId="9" builtinId="3"/>
    <cellStyle name="Komma 2" xfId="11" xr:uid="{00000000-0005-0000-0000-00002D000000}"/>
    <cellStyle name="Komma 4" xfId="66" xr:uid="{00000000-0005-0000-0000-00002E000000}"/>
    <cellStyle name="Linked Cell" xfId="52" xr:uid="{00000000-0005-0000-0000-00002F000000}"/>
    <cellStyle name="Linked Cell 2" xfId="73" xr:uid="{00000000-0005-0000-0000-000030000000}"/>
    <cellStyle name="Neutral" xfId="53" xr:uid="{00000000-0005-0000-0000-000031000000}"/>
    <cellStyle name="Normal" xfId="0" builtinId="0"/>
    <cellStyle name="Normal 17" xfId="54" xr:uid="{00000000-0005-0000-0000-000033000000}"/>
    <cellStyle name="Normal 2" xfId="4" xr:uid="{00000000-0005-0000-0000-000034000000}"/>
    <cellStyle name="Normal 3" xfId="5" xr:uid="{00000000-0005-0000-0000-000035000000}"/>
    <cellStyle name="Normal 3 2" xfId="55" xr:uid="{00000000-0005-0000-0000-000036000000}"/>
    <cellStyle name="Normal 4" xfId="6" xr:uid="{00000000-0005-0000-0000-000037000000}"/>
    <cellStyle name="Normal 4 2" xfId="56" xr:uid="{00000000-0005-0000-0000-000038000000}"/>
    <cellStyle name="Normal 7" xfId="7" xr:uid="{00000000-0005-0000-0000-000039000000}"/>
    <cellStyle name="Normál_dummy_12_Cons_CAR_BIS" xfId="57" xr:uid="{00000000-0005-0000-0000-00003A000000}"/>
    <cellStyle name="Note" xfId="58" xr:uid="{00000000-0005-0000-0000-00003B000000}"/>
    <cellStyle name="Note 2" xfId="69" xr:uid="{00000000-0005-0000-0000-00003C000000}"/>
    <cellStyle name="Note 3" xfId="74" xr:uid="{00000000-0005-0000-0000-00003D000000}"/>
    <cellStyle name="Output" xfId="59" xr:uid="{00000000-0005-0000-0000-00003E000000}"/>
    <cellStyle name="Output 2" xfId="68" xr:uid="{00000000-0005-0000-0000-00003F000000}"/>
    <cellStyle name="Output 3" xfId="10" xr:uid="{00000000-0005-0000-0000-000040000000}"/>
    <cellStyle name="Prosent" xfId="1" builtinId="5"/>
    <cellStyle name="Prosent 2" xfId="13" xr:uid="{00000000-0005-0000-0000-000042000000}"/>
    <cellStyle name="Prosent 3" xfId="60" xr:uid="{00000000-0005-0000-0000-000043000000}"/>
    <cellStyle name="Standard 3" xfId="8" xr:uid="{00000000-0005-0000-0000-000044000000}"/>
    <cellStyle name="Title" xfId="61" xr:uid="{00000000-0005-0000-0000-000045000000}"/>
    <cellStyle name="Total" xfId="62" xr:uid="{00000000-0005-0000-0000-000046000000}"/>
    <cellStyle name="Total 2" xfId="67" xr:uid="{00000000-0005-0000-0000-000047000000}"/>
    <cellStyle name="Total 3" xfId="75" xr:uid="{00000000-0005-0000-0000-000048000000}"/>
    <cellStyle name="Tusenskille 2" xfId="63" xr:uid="{00000000-0005-0000-0000-000049000000}"/>
    <cellStyle name="Tusenskille 3" xfId="64" xr:uid="{00000000-0005-0000-0000-00004A000000}"/>
    <cellStyle name="Warning Text" xfId="65" xr:uid="{00000000-0005-0000-0000-00004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verrfaglig%20prosjekt/Rating/RATING%20HEBO/Rapportering%20HEBO/Rapportering%202020%20Q3/Sendt%20Moody's/Moodys%20Covered%20Bonds%20Input%20Template_September%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sheetData sheetId="3"/>
      <sheetData sheetId="4">
        <row r="25">
          <cell r="C25">
            <v>0</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zoomScale="80" zoomScaleNormal="80" workbookViewId="0">
      <selection activeCell="B2" sqref="B2"/>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8" t="s">
        <v>1260</v>
      </c>
      <c r="F6" s="208"/>
      <c r="G6" s="208"/>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1262</v>
      </c>
      <c r="G9" s="161"/>
      <c r="H9" s="7"/>
      <c r="I9" s="7"/>
      <c r="J9" s="8"/>
    </row>
    <row r="10" spans="2:10" ht="21" x14ac:dyDescent="0.25">
      <c r="B10" s="6"/>
      <c r="C10" s="7"/>
      <c r="D10" s="7"/>
      <c r="E10" s="161"/>
      <c r="F10" s="163" t="s">
        <v>1261</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11" t="s">
        <v>15</v>
      </c>
      <c r="E24" s="212" t="s">
        <v>16</v>
      </c>
      <c r="F24" s="212"/>
      <c r="G24" s="212"/>
      <c r="H24" s="212"/>
      <c r="I24" s="7"/>
      <c r="J24" s="8"/>
    </row>
    <row r="25" spans="2:10" x14ac:dyDescent="0.25">
      <c r="B25" s="6"/>
      <c r="C25" s="7"/>
      <c r="D25" s="7"/>
      <c r="E25" s="14"/>
      <c r="F25" s="14"/>
      <c r="G25" s="14"/>
      <c r="H25" s="7"/>
      <c r="I25" s="7"/>
      <c r="J25" s="8"/>
    </row>
    <row r="26" spans="2:10" x14ac:dyDescent="0.25">
      <c r="B26" s="6"/>
      <c r="C26" s="7"/>
      <c r="D26" s="211" t="s">
        <v>17</v>
      </c>
      <c r="E26" s="212"/>
      <c r="F26" s="212"/>
      <c r="G26" s="212"/>
      <c r="H26" s="212"/>
      <c r="I26" s="7"/>
      <c r="J26" s="8"/>
    </row>
    <row r="27" spans="2:10" x14ac:dyDescent="0.25">
      <c r="B27" s="6"/>
      <c r="C27" s="7"/>
      <c r="D27" s="15"/>
      <c r="E27" s="15"/>
      <c r="F27" s="15"/>
      <c r="G27" s="15"/>
      <c r="H27" s="15"/>
      <c r="I27" s="7"/>
      <c r="J27" s="8"/>
    </row>
    <row r="28" spans="2:10" x14ac:dyDescent="0.25">
      <c r="B28" s="6"/>
      <c r="C28" s="7"/>
      <c r="D28" s="211" t="s">
        <v>18</v>
      </c>
      <c r="E28" s="212" t="s">
        <v>16</v>
      </c>
      <c r="F28" s="212"/>
      <c r="G28" s="212"/>
      <c r="H28" s="212"/>
      <c r="I28" s="7"/>
      <c r="J28" s="8"/>
    </row>
    <row r="29" spans="2:10" x14ac:dyDescent="0.25">
      <c r="B29" s="6"/>
      <c r="C29" s="7"/>
      <c r="D29" s="15"/>
      <c r="E29" s="15"/>
      <c r="F29" s="15"/>
      <c r="G29" s="15"/>
      <c r="H29" s="15"/>
      <c r="I29" s="7"/>
      <c r="J29" s="8"/>
    </row>
    <row r="30" spans="2:10" x14ac:dyDescent="0.25">
      <c r="B30" s="6"/>
      <c r="C30" s="7"/>
      <c r="D30" s="211" t="s">
        <v>19</v>
      </c>
      <c r="E30" s="212" t="s">
        <v>16</v>
      </c>
      <c r="F30" s="212"/>
      <c r="G30" s="212"/>
      <c r="H30" s="212"/>
      <c r="I30" s="7"/>
      <c r="J30" s="8"/>
    </row>
    <row r="31" spans="2:10" x14ac:dyDescent="0.25">
      <c r="B31" s="6"/>
      <c r="C31" s="7"/>
      <c r="D31" s="15"/>
      <c r="E31" s="15"/>
      <c r="F31" s="15"/>
      <c r="G31" s="15"/>
      <c r="H31" s="15"/>
      <c r="I31" s="7"/>
      <c r="J31" s="8"/>
    </row>
    <row r="32" spans="2:10" x14ac:dyDescent="0.25">
      <c r="B32" s="6"/>
      <c r="C32" s="7"/>
      <c r="D32" s="211" t="s">
        <v>20</v>
      </c>
      <c r="E32" s="212" t="s">
        <v>16</v>
      </c>
      <c r="F32" s="212"/>
      <c r="G32" s="212"/>
      <c r="H32" s="212"/>
      <c r="I32" s="7"/>
      <c r="J32" s="8"/>
    </row>
    <row r="33" spans="2:10" x14ac:dyDescent="0.25">
      <c r="B33" s="6"/>
      <c r="C33" s="7"/>
      <c r="D33" s="14"/>
      <c r="E33" s="14"/>
      <c r="F33" s="14"/>
      <c r="G33" s="14"/>
      <c r="H33" s="14"/>
      <c r="I33" s="7"/>
      <c r="J33" s="8"/>
    </row>
    <row r="34" spans="2:10" x14ac:dyDescent="0.25">
      <c r="B34" s="6"/>
      <c r="C34" s="7"/>
      <c r="D34" s="211" t="s">
        <v>21</v>
      </c>
      <c r="E34" s="212" t="s">
        <v>16</v>
      </c>
      <c r="F34" s="212"/>
      <c r="G34" s="212"/>
      <c r="H34" s="212"/>
      <c r="I34" s="7"/>
      <c r="J34" s="8"/>
    </row>
    <row r="35" spans="2:10" x14ac:dyDescent="0.25">
      <c r="B35" s="6"/>
      <c r="C35" s="7"/>
      <c r="D35" s="7"/>
      <c r="E35" s="7"/>
      <c r="F35" s="7"/>
      <c r="G35" s="7"/>
      <c r="H35" s="7"/>
      <c r="I35" s="7"/>
      <c r="J35" s="8"/>
    </row>
    <row r="36" spans="2:10" x14ac:dyDescent="0.25">
      <c r="B36" s="6"/>
      <c r="C36" s="7"/>
      <c r="D36" s="209" t="s">
        <v>22</v>
      </c>
      <c r="E36" s="210"/>
      <c r="F36" s="210"/>
      <c r="G36" s="210"/>
      <c r="H36" s="210"/>
      <c r="I36" s="7"/>
      <c r="J36" s="8"/>
    </row>
    <row r="37" spans="2:10" x14ac:dyDescent="0.25">
      <c r="B37" s="6"/>
      <c r="C37" s="7"/>
      <c r="D37" s="7"/>
      <c r="E37" s="7"/>
      <c r="F37" s="13"/>
      <c r="G37" s="7"/>
      <c r="H37" s="7"/>
      <c r="I37" s="7"/>
      <c r="J37" s="8"/>
    </row>
    <row r="38" spans="2:10" x14ac:dyDescent="0.25">
      <c r="B38" s="6"/>
      <c r="C38" s="7"/>
      <c r="D38" s="209" t="s">
        <v>1149</v>
      </c>
      <c r="E38" s="210"/>
      <c r="F38" s="210"/>
      <c r="G38" s="210"/>
      <c r="H38" s="210"/>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4" sqref="C174:C175"/>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199"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6" t="s">
        <v>2</v>
      </c>
      <c r="E14" s="31"/>
      <c r="F14" s="31"/>
      <c r="H14" s="23"/>
      <c r="L14" s="23"/>
      <c r="M14" s="23"/>
    </row>
    <row r="15" spans="1:13" x14ac:dyDescent="0.25">
      <c r="A15" s="25" t="s">
        <v>35</v>
      </c>
      <c r="B15" s="39" t="s">
        <v>36</v>
      </c>
      <c r="C15" s="166" t="s">
        <v>1251</v>
      </c>
      <c r="E15" s="31"/>
      <c r="F15" s="31"/>
      <c r="H15" s="23"/>
      <c r="L15" s="23"/>
      <c r="M15" s="23"/>
    </row>
    <row r="16" spans="1:13" x14ac:dyDescent="0.25">
      <c r="A16" s="25" t="s">
        <v>37</v>
      </c>
      <c r="B16" s="39" t="s">
        <v>38</v>
      </c>
      <c r="C16" s="167" t="s">
        <v>1251</v>
      </c>
      <c r="E16" s="31"/>
      <c r="F16" s="31"/>
      <c r="H16" s="23"/>
      <c r="L16" s="23"/>
      <c r="M16" s="23"/>
    </row>
    <row r="17" spans="1:13" x14ac:dyDescent="0.25">
      <c r="A17" s="25" t="s">
        <v>39</v>
      </c>
      <c r="B17" s="39" t="s">
        <v>40</v>
      </c>
      <c r="C17" s="168">
        <v>44742</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9" t="s">
        <v>1252</v>
      </c>
      <c r="D27" s="42"/>
      <c r="E27" s="42"/>
      <c r="F27" s="42"/>
      <c r="H27" s="23"/>
      <c r="L27" s="23"/>
      <c r="M27" s="23"/>
    </row>
    <row r="28" spans="1:13" x14ac:dyDescent="0.25">
      <c r="A28" s="25" t="s">
        <v>53</v>
      </c>
      <c r="B28" s="41" t="s">
        <v>54</v>
      </c>
      <c r="C28" s="169" t="s">
        <v>1252</v>
      </c>
      <c r="D28" s="42"/>
      <c r="E28" s="42"/>
      <c r="F28" s="42"/>
      <c r="H28" s="23"/>
      <c r="L28" s="23"/>
      <c r="M28" s="23"/>
    </row>
    <row r="29" spans="1:13" x14ac:dyDescent="0.25">
      <c r="A29" s="25" t="s">
        <v>55</v>
      </c>
      <c r="B29" s="41" t="s">
        <v>56</v>
      </c>
      <c r="C29" s="170"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1">
        <v>6618.3423119999998</v>
      </c>
      <c r="F38" s="42"/>
      <c r="H38" s="23"/>
      <c r="L38" s="23"/>
      <c r="M38" s="23"/>
    </row>
    <row r="39" spans="1:13" x14ac:dyDescent="0.2">
      <c r="A39" s="25" t="s">
        <v>66</v>
      </c>
      <c r="B39" s="42" t="s">
        <v>67</v>
      </c>
      <c r="C39" s="191">
        <v>4877</v>
      </c>
      <c r="F39" s="42"/>
      <c r="H39" s="23"/>
      <c r="L39" s="23"/>
      <c r="M39" s="23"/>
    </row>
    <row r="40" spans="1:13" outlineLevel="1" x14ac:dyDescent="0.25">
      <c r="A40" s="25" t="s">
        <v>68</v>
      </c>
      <c r="B40" s="48" t="s">
        <v>69</v>
      </c>
      <c r="C40" s="173"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5"/>
      <c r="F42" s="42"/>
      <c r="H42" s="23"/>
      <c r="L42" s="23"/>
      <c r="M42" s="23"/>
    </row>
    <row r="43" spans="1:13" outlineLevel="1" x14ac:dyDescent="0.25">
      <c r="A43" s="25" t="s">
        <v>73</v>
      </c>
      <c r="B43" s="42"/>
      <c r="C43" s="175"/>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5">
        <v>0.02</v>
      </c>
      <c r="D45" s="196">
        <f>IF(OR(C38="[For completion]",C39="[For completion]"),"Please complete G.3.1.1 and G.3.1.2",(C38/C39-1))</f>
        <v>0.35705194012712727</v>
      </c>
      <c r="E45" s="61"/>
      <c r="F45" s="171">
        <v>0.1</v>
      </c>
      <c r="G45" s="25"/>
      <c r="H45" s="23"/>
      <c r="L45" s="23"/>
      <c r="M45" s="23"/>
    </row>
    <row r="46" spans="1:13" outlineLevel="1" x14ac:dyDescent="0.25">
      <c r="A46" s="25" t="s">
        <v>79</v>
      </c>
      <c r="B46" s="40" t="s">
        <v>80</v>
      </c>
      <c r="C46" s="176"/>
      <c r="D46" s="61"/>
      <c r="E46" s="61"/>
      <c r="F46" s="61"/>
      <c r="G46" s="61"/>
      <c r="H46" s="23"/>
      <c r="L46" s="23"/>
      <c r="M46" s="23"/>
    </row>
    <row r="47" spans="1:13" outlineLevel="1" x14ac:dyDescent="0.25">
      <c r="A47" s="25" t="s">
        <v>81</v>
      </c>
      <c r="B47" s="40" t="s">
        <v>82</v>
      </c>
      <c r="C47" s="176"/>
      <c r="D47" s="61"/>
      <c r="E47" s="61"/>
      <c r="F47" s="61"/>
      <c r="G47" s="61"/>
      <c r="H47" s="23"/>
      <c r="L47" s="23"/>
      <c r="M47" s="23"/>
    </row>
    <row r="48" spans="1:13" outlineLevel="1" x14ac:dyDescent="0.25">
      <c r="A48" s="25" t="s">
        <v>83</v>
      </c>
      <c r="B48" s="40"/>
      <c r="C48" s="176"/>
      <c r="D48" s="61"/>
      <c r="E48" s="61"/>
      <c r="F48" s="61"/>
      <c r="G48" s="61"/>
      <c r="H48" s="23"/>
      <c r="L48" s="23"/>
      <c r="M48" s="23"/>
    </row>
    <row r="49" spans="1:13" outlineLevel="1" x14ac:dyDescent="0.25">
      <c r="A49" s="25" t="s">
        <v>84</v>
      </c>
      <c r="B49" s="40"/>
      <c r="C49" s="176"/>
      <c r="D49" s="61"/>
      <c r="E49" s="61"/>
      <c r="F49" s="61"/>
      <c r="G49" s="61"/>
      <c r="H49" s="23"/>
      <c r="L49" s="23"/>
      <c r="M49" s="23"/>
    </row>
    <row r="50" spans="1:13" outlineLevel="1" x14ac:dyDescent="0.25">
      <c r="A50" s="25" t="s">
        <v>85</v>
      </c>
      <c r="B50" s="40"/>
      <c r="C50" s="176"/>
      <c r="D50" s="61"/>
      <c r="E50" s="61"/>
      <c r="F50" s="61"/>
      <c r="G50" s="61"/>
      <c r="H50" s="23"/>
      <c r="L50" s="23"/>
      <c r="M50" s="23"/>
    </row>
    <row r="51" spans="1:13" outlineLevel="1" x14ac:dyDescent="0.25">
      <c r="A51" s="25" t="s">
        <v>86</v>
      </c>
      <c r="B51" s="40"/>
      <c r="C51" s="176"/>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2">
        <v>5941.4802179999997</v>
      </c>
      <c r="E53" s="49"/>
      <c r="F53" s="50">
        <f>IF($C$58=0,"",IF(C53="[for completion]","",C53/$C$58))</f>
        <v>0.89772936150903637</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2">
        <v>676.86209399999996</v>
      </c>
      <c r="E56" s="49"/>
      <c r="F56" s="114">
        <f t="shared" si="0"/>
        <v>0.10227063849096356</v>
      </c>
      <c r="G56" s="50"/>
      <c r="H56" s="23"/>
      <c r="L56" s="23"/>
      <c r="M56" s="23"/>
    </row>
    <row r="57" spans="1:13" x14ac:dyDescent="0.25">
      <c r="A57" s="25" t="s">
        <v>97</v>
      </c>
      <c r="B57" s="25" t="s">
        <v>98</v>
      </c>
      <c r="C57" s="185">
        <v>0</v>
      </c>
      <c r="E57" s="49"/>
      <c r="F57" s="50">
        <f>IF($C$58=0,"",IF(C57="[for completion]","",C57/$C$58))</f>
        <v>0</v>
      </c>
      <c r="G57" s="50"/>
      <c r="H57" s="23"/>
      <c r="L57" s="23"/>
      <c r="M57" s="23"/>
    </row>
    <row r="58" spans="1:13" x14ac:dyDescent="0.25">
      <c r="A58" s="25" t="s">
        <v>99</v>
      </c>
      <c r="B58" s="51" t="s">
        <v>100</v>
      </c>
      <c r="C58" s="49">
        <f>SUM(C53:C57)</f>
        <v>6618.3423119999998</v>
      </c>
      <c r="D58" s="49"/>
      <c r="E58" s="49"/>
      <c r="F58" s="52">
        <f>SUM(F53:F57)</f>
        <v>0.99999999999999989</v>
      </c>
      <c r="G58" s="50"/>
      <c r="H58" s="23"/>
      <c r="L58" s="23"/>
      <c r="M58" s="23"/>
    </row>
    <row r="59" spans="1:13" outlineLevel="1" x14ac:dyDescent="0.25">
      <c r="A59" s="25" t="s">
        <v>101</v>
      </c>
      <c r="B59" s="53" t="s">
        <v>102</v>
      </c>
      <c r="C59" s="177"/>
      <c r="E59" s="49"/>
      <c r="F59" s="50">
        <f t="shared" ref="F59:F64" si="1">IF($C$58=0,"",IF(C59="[for completion]","",C59/$C$58))</f>
        <v>0</v>
      </c>
      <c r="G59" s="50"/>
      <c r="H59" s="23"/>
      <c r="L59" s="23"/>
      <c r="M59" s="23"/>
    </row>
    <row r="60" spans="1:13" outlineLevel="1" x14ac:dyDescent="0.25">
      <c r="A60" s="25" t="s">
        <v>103</v>
      </c>
      <c r="B60" s="53" t="s">
        <v>102</v>
      </c>
      <c r="C60" s="177"/>
      <c r="E60" s="49"/>
      <c r="F60" s="50">
        <f t="shared" si="1"/>
        <v>0</v>
      </c>
      <c r="G60" s="50"/>
      <c r="H60" s="23"/>
      <c r="L60" s="23"/>
      <c r="M60" s="23"/>
    </row>
    <row r="61" spans="1:13" outlineLevel="1" x14ac:dyDescent="0.25">
      <c r="A61" s="25" t="s">
        <v>104</v>
      </c>
      <c r="B61" s="53" t="s">
        <v>102</v>
      </c>
      <c r="C61" s="177"/>
      <c r="E61" s="49"/>
      <c r="F61" s="50">
        <f t="shared" si="1"/>
        <v>0</v>
      </c>
      <c r="G61" s="50"/>
      <c r="H61" s="23"/>
      <c r="L61" s="23"/>
      <c r="M61" s="23"/>
    </row>
    <row r="62" spans="1:13" outlineLevel="1" x14ac:dyDescent="0.25">
      <c r="A62" s="25" t="s">
        <v>105</v>
      </c>
      <c r="B62" s="53" t="s">
        <v>102</v>
      </c>
      <c r="C62" s="177"/>
      <c r="E62" s="49"/>
      <c r="F62" s="50">
        <f t="shared" si="1"/>
        <v>0</v>
      </c>
      <c r="G62" s="50"/>
      <c r="H62" s="23"/>
      <c r="L62" s="23"/>
      <c r="M62" s="23"/>
    </row>
    <row r="63" spans="1:13" outlineLevel="1" x14ac:dyDescent="0.25">
      <c r="A63" s="25" t="s">
        <v>106</v>
      </c>
      <c r="B63" s="53" t="s">
        <v>102</v>
      </c>
      <c r="C63" s="177"/>
      <c r="E63" s="49"/>
      <c r="F63" s="50">
        <f t="shared" si="1"/>
        <v>0</v>
      </c>
      <c r="G63" s="50"/>
      <c r="H63" s="23"/>
      <c r="L63" s="23"/>
      <c r="M63" s="23"/>
    </row>
    <row r="64" spans="1:13" outlineLevel="1" x14ac:dyDescent="0.25">
      <c r="A64" s="25" t="s">
        <v>107</v>
      </c>
      <c r="B64" s="53" t="s">
        <v>102</v>
      </c>
      <c r="C64" s="178"/>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4">
        <v>11.69</v>
      </c>
      <c r="D66" s="23"/>
      <c r="E66" s="39"/>
      <c r="F66" s="56"/>
      <c r="G66" s="57"/>
      <c r="H66" s="23"/>
      <c r="L66" s="23"/>
      <c r="M66" s="23"/>
    </row>
    <row r="67" spans="1:13" x14ac:dyDescent="0.25">
      <c r="B67" s="42"/>
      <c r="C67" s="175"/>
      <c r="E67" s="39"/>
      <c r="F67" s="56"/>
      <c r="G67" s="57"/>
      <c r="H67" s="23"/>
      <c r="L67" s="23"/>
      <c r="M67" s="23"/>
    </row>
    <row r="68" spans="1:13" x14ac:dyDescent="0.25">
      <c r="B68" s="42" t="s">
        <v>1137</v>
      </c>
      <c r="C68" s="179"/>
      <c r="D68" s="39"/>
      <c r="E68" s="39"/>
      <c r="F68" s="57"/>
      <c r="G68" s="57"/>
      <c r="H68" s="23"/>
      <c r="L68" s="23"/>
      <c r="M68" s="23"/>
    </row>
    <row r="69" spans="1:13" x14ac:dyDescent="0.25">
      <c r="B69" s="42" t="s">
        <v>113</v>
      </c>
      <c r="C69" s="175"/>
      <c r="E69" s="39"/>
      <c r="F69" s="57"/>
      <c r="G69" s="57"/>
      <c r="H69" s="23"/>
      <c r="L69" s="23"/>
      <c r="M69" s="23"/>
    </row>
    <row r="70" spans="1:13" x14ac:dyDescent="0.25">
      <c r="A70" s="25" t="s">
        <v>114</v>
      </c>
      <c r="B70" s="132" t="s">
        <v>1170</v>
      </c>
      <c r="C70" s="23">
        <v>194</v>
      </c>
      <c r="D70" s="141" t="s">
        <v>1253</v>
      </c>
      <c r="E70" s="21"/>
      <c r="F70" s="50">
        <f t="shared" ref="F70:F76" si="2">IF($C$77=0,"",IF(C70="[for completion]","",C70/$C$77))</f>
        <v>3.2654435280255849E-2</v>
      </c>
      <c r="G70" s="50" t="str">
        <f>IF($D$77=0,"",IF(D70="[Mark as ND1 if not relevant]","",D70/$D$77))</f>
        <v/>
      </c>
      <c r="H70" s="23"/>
      <c r="L70" s="23"/>
      <c r="M70" s="23"/>
    </row>
    <row r="71" spans="1:13" x14ac:dyDescent="0.25">
      <c r="A71" s="25" t="s">
        <v>115</v>
      </c>
      <c r="B71" s="133" t="s">
        <v>1171</v>
      </c>
      <c r="C71" s="23">
        <v>131</v>
      </c>
      <c r="D71" s="183" t="s">
        <v>1253</v>
      </c>
      <c r="E71" s="21"/>
      <c r="F71" s="50">
        <f t="shared" si="2"/>
        <v>2.2050159905739775E-2</v>
      </c>
      <c r="G71" s="50" t="str">
        <f t="shared" ref="G71:G76" si="3">IF($D$77=0,"",IF(D71="[Mark as ND1 if not relevant]","",D71/$D$77))</f>
        <v/>
      </c>
      <c r="H71" s="23"/>
      <c r="L71" s="23"/>
      <c r="M71" s="23"/>
    </row>
    <row r="72" spans="1:13" x14ac:dyDescent="0.25">
      <c r="A72" s="25" t="s">
        <v>116</v>
      </c>
      <c r="B72" s="132" t="s">
        <v>1172</v>
      </c>
      <c r="C72" s="23">
        <v>178</v>
      </c>
      <c r="D72" s="183" t="s">
        <v>956</v>
      </c>
      <c r="E72" s="21"/>
      <c r="F72" s="50">
        <f t="shared" si="2"/>
        <v>2.9961285978791448E-2</v>
      </c>
      <c r="G72" s="50" t="str">
        <f t="shared" si="3"/>
        <v/>
      </c>
      <c r="H72" s="23"/>
      <c r="L72" s="23"/>
      <c r="M72" s="23"/>
    </row>
    <row r="73" spans="1:13" x14ac:dyDescent="0.25">
      <c r="A73" s="25" t="s">
        <v>117</v>
      </c>
      <c r="B73" s="132" t="s">
        <v>1173</v>
      </c>
      <c r="C73" s="23">
        <v>143</v>
      </c>
      <c r="D73" s="183" t="s">
        <v>956</v>
      </c>
      <c r="E73" s="21"/>
      <c r="F73" s="50">
        <f t="shared" si="2"/>
        <v>2.4070021881838075E-2</v>
      </c>
      <c r="G73" s="50" t="str">
        <f t="shared" si="3"/>
        <v/>
      </c>
      <c r="H73" s="23"/>
      <c r="L73" s="23"/>
      <c r="M73" s="23"/>
    </row>
    <row r="74" spans="1:13" x14ac:dyDescent="0.25">
      <c r="A74" s="25" t="s">
        <v>118</v>
      </c>
      <c r="B74" s="132" t="s">
        <v>1174</v>
      </c>
      <c r="C74" s="23">
        <v>69</v>
      </c>
      <c r="D74" s="183" t="s">
        <v>956</v>
      </c>
      <c r="E74" s="21"/>
      <c r="F74" s="50">
        <f t="shared" si="2"/>
        <v>1.1614206362565225E-2</v>
      </c>
      <c r="G74" s="50" t="str">
        <f t="shared" si="3"/>
        <v/>
      </c>
      <c r="H74" s="23"/>
      <c r="L74" s="23"/>
      <c r="M74" s="23"/>
    </row>
    <row r="75" spans="1:13" x14ac:dyDescent="0.25">
      <c r="A75" s="25" t="s">
        <v>119</v>
      </c>
      <c r="B75" s="132" t="s">
        <v>1175</v>
      </c>
      <c r="C75" s="23">
        <v>389</v>
      </c>
      <c r="D75" s="183" t="s">
        <v>956</v>
      </c>
      <c r="E75" s="21"/>
      <c r="F75" s="50">
        <f t="shared" si="2"/>
        <v>6.547719239185322E-2</v>
      </c>
      <c r="G75" s="50" t="str">
        <f t="shared" si="3"/>
        <v/>
      </c>
      <c r="H75" s="23"/>
      <c r="L75" s="23"/>
      <c r="M75" s="23"/>
    </row>
    <row r="76" spans="1:13" x14ac:dyDescent="0.25">
      <c r="A76" s="25" t="s">
        <v>120</v>
      </c>
      <c r="B76" s="132" t="s">
        <v>1176</v>
      </c>
      <c r="C76" s="23">
        <v>4837</v>
      </c>
      <c r="D76" s="183" t="s">
        <v>956</v>
      </c>
      <c r="E76" s="21"/>
      <c r="F76" s="50">
        <f t="shared" si="2"/>
        <v>0.81417269819895643</v>
      </c>
      <c r="G76" s="50" t="str">
        <f t="shared" si="3"/>
        <v/>
      </c>
      <c r="H76" s="23"/>
      <c r="L76" s="23"/>
      <c r="M76" s="23"/>
    </row>
    <row r="77" spans="1:13" x14ac:dyDescent="0.25">
      <c r="A77" s="25" t="s">
        <v>121</v>
      </c>
      <c r="B77" s="58" t="s">
        <v>100</v>
      </c>
      <c r="C77" s="186">
        <f>SUM(C70:C76)</f>
        <v>5941</v>
      </c>
      <c r="D77" s="142">
        <f>SUM(D70:D76)</f>
        <v>0</v>
      </c>
      <c r="E77" s="42"/>
      <c r="F77" s="52">
        <f>SUM(F70:F76)</f>
        <v>1</v>
      </c>
      <c r="G77" s="52">
        <f>SUM(G70:G76)</f>
        <v>0</v>
      </c>
      <c r="H77" s="23"/>
      <c r="L77" s="23"/>
      <c r="M77" s="23"/>
    </row>
    <row r="78" spans="1:13" outlineLevel="1" x14ac:dyDescent="0.25">
      <c r="A78" s="25" t="s">
        <v>122</v>
      </c>
      <c r="B78" s="59" t="s">
        <v>123</v>
      </c>
      <c r="C78" s="180"/>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80"/>
      <c r="D79" s="142"/>
      <c r="E79" s="42"/>
      <c r="F79" s="50">
        <f t="shared" ref="F79:F87" si="5">IF($C$77=0,"",IF(C79="[for completion]","",C79/$C$77))</f>
        <v>0</v>
      </c>
      <c r="G79" s="50" t="str">
        <f t="shared" si="4"/>
        <v/>
      </c>
      <c r="H79" s="23"/>
      <c r="L79" s="23"/>
      <c r="M79" s="23"/>
    </row>
    <row r="80" spans="1:13" outlineLevel="1" x14ac:dyDescent="0.25">
      <c r="A80" s="25" t="s">
        <v>126</v>
      </c>
      <c r="B80" s="59" t="s">
        <v>127</v>
      </c>
      <c r="C80" s="180"/>
      <c r="D80" s="142"/>
      <c r="E80" s="42"/>
      <c r="F80" s="50">
        <f t="shared" si="5"/>
        <v>0</v>
      </c>
      <c r="G80" s="50" t="str">
        <f t="shared" si="4"/>
        <v/>
      </c>
      <c r="H80" s="23"/>
      <c r="L80" s="23"/>
      <c r="M80" s="23"/>
    </row>
    <row r="81" spans="1:13" outlineLevel="1" x14ac:dyDescent="0.25">
      <c r="A81" s="25" t="s">
        <v>128</v>
      </c>
      <c r="B81" s="59" t="s">
        <v>129</v>
      </c>
      <c r="C81" s="180"/>
      <c r="D81" s="142"/>
      <c r="E81" s="42"/>
      <c r="F81" s="50">
        <f t="shared" si="5"/>
        <v>0</v>
      </c>
      <c r="G81" s="50" t="str">
        <f t="shared" si="4"/>
        <v/>
      </c>
      <c r="H81" s="23"/>
      <c r="L81" s="23"/>
      <c r="M81" s="23"/>
    </row>
    <row r="82" spans="1:13" outlineLevel="1" x14ac:dyDescent="0.25">
      <c r="A82" s="25" t="s">
        <v>130</v>
      </c>
      <c r="B82" s="59" t="s">
        <v>131</v>
      </c>
      <c r="C82" s="180"/>
      <c r="D82" s="142"/>
      <c r="E82" s="42"/>
      <c r="F82" s="50">
        <f t="shared" si="5"/>
        <v>0</v>
      </c>
      <c r="G82" s="50" t="str">
        <f t="shared" si="4"/>
        <v/>
      </c>
      <c r="H82" s="23"/>
      <c r="L82" s="23"/>
      <c r="M82" s="23"/>
    </row>
    <row r="83" spans="1:13" outlineLevel="1" x14ac:dyDescent="0.25">
      <c r="A83" s="25" t="s">
        <v>132</v>
      </c>
      <c r="B83" s="59"/>
      <c r="C83" s="181"/>
      <c r="D83" s="49"/>
      <c r="E83" s="42"/>
      <c r="F83" s="50"/>
      <c r="G83" s="50"/>
      <c r="H83" s="23"/>
      <c r="L83" s="23"/>
      <c r="M83" s="23"/>
    </row>
    <row r="84" spans="1:13" outlineLevel="1" x14ac:dyDescent="0.25">
      <c r="A84" s="25" t="s">
        <v>133</v>
      </c>
      <c r="B84" s="59"/>
      <c r="C84" s="181"/>
      <c r="D84" s="49"/>
      <c r="E84" s="42"/>
      <c r="F84" s="50"/>
      <c r="G84" s="50"/>
      <c r="H84" s="23"/>
      <c r="L84" s="23"/>
      <c r="M84" s="23"/>
    </row>
    <row r="85" spans="1:13" outlineLevel="1" x14ac:dyDescent="0.25">
      <c r="A85" s="25" t="s">
        <v>134</v>
      </c>
      <c r="B85" s="59"/>
      <c r="C85" s="181"/>
      <c r="D85" s="49"/>
      <c r="E85" s="42"/>
      <c r="F85" s="50"/>
      <c r="G85" s="50"/>
      <c r="H85" s="23"/>
      <c r="L85" s="23"/>
      <c r="M85" s="23"/>
    </row>
    <row r="86" spans="1:13" outlineLevel="1" x14ac:dyDescent="0.25">
      <c r="A86" s="25" t="s">
        <v>135</v>
      </c>
      <c r="B86" s="58"/>
      <c r="C86" s="181"/>
      <c r="D86" s="49"/>
      <c r="E86" s="42"/>
      <c r="F86" s="50">
        <f t="shared" si="5"/>
        <v>0</v>
      </c>
      <c r="G86" s="50" t="str">
        <f t="shared" si="4"/>
        <v/>
      </c>
      <c r="H86" s="23"/>
      <c r="L86" s="23"/>
      <c r="M86" s="23"/>
    </row>
    <row r="87" spans="1:13" outlineLevel="1" x14ac:dyDescent="0.25">
      <c r="A87" s="25" t="s">
        <v>136</v>
      </c>
      <c r="B87" s="59"/>
      <c r="C87" s="181"/>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202">
        <v>1.92</v>
      </c>
      <c r="D89" s="173"/>
      <c r="E89" s="39"/>
      <c r="F89" s="56"/>
      <c r="G89" s="57"/>
      <c r="H89" s="23"/>
      <c r="L89" s="23"/>
      <c r="M89" s="23"/>
    </row>
    <row r="90" spans="1:13" x14ac:dyDescent="0.25">
      <c r="B90" s="42"/>
      <c r="C90" s="175"/>
      <c r="D90" s="175"/>
      <c r="E90" s="39"/>
      <c r="F90" s="56"/>
      <c r="G90" s="57"/>
      <c r="H90" s="23"/>
      <c r="L90" s="23"/>
      <c r="M90" s="23"/>
    </row>
    <row r="91" spans="1:13" x14ac:dyDescent="0.25">
      <c r="B91" s="42" t="s">
        <v>1138</v>
      </c>
      <c r="C91" s="179"/>
      <c r="D91" s="179"/>
      <c r="E91" s="39"/>
      <c r="F91" s="57"/>
      <c r="G91" s="57"/>
      <c r="H91" s="23"/>
      <c r="L91" s="23"/>
      <c r="M91" s="23"/>
    </row>
    <row r="92" spans="1:13" x14ac:dyDescent="0.25">
      <c r="A92" s="25" t="s">
        <v>141</v>
      </c>
      <c r="B92" s="42" t="s">
        <v>113</v>
      </c>
      <c r="C92" s="175"/>
      <c r="D92" s="175"/>
      <c r="E92" s="39"/>
      <c r="F92" s="57"/>
      <c r="G92" s="57"/>
      <c r="H92" s="23"/>
      <c r="L92" s="23"/>
      <c r="M92" s="23"/>
    </row>
    <row r="93" spans="1:13" x14ac:dyDescent="0.25">
      <c r="A93" s="25" t="s">
        <v>142</v>
      </c>
      <c r="B93" s="133" t="s">
        <v>1170</v>
      </c>
      <c r="C93" s="173">
        <v>1077</v>
      </c>
      <c r="D93" s="173">
        <v>0</v>
      </c>
      <c r="E93" s="21"/>
      <c r="F93" s="50">
        <f>IF($C$100=0,"",IF(C93="[for completion]","",IF(C93="","",C93/$C$100)))</f>
        <v>0.22083247898298133</v>
      </c>
      <c r="G93" s="114">
        <f>IF($D$100=0,"",IF(D93="[Mark as ND1 if not relevant]","",IF(D93="","",D93/$D$100)))</f>
        <v>0</v>
      </c>
      <c r="H93" s="23"/>
      <c r="L93" s="23"/>
      <c r="M93" s="23"/>
    </row>
    <row r="94" spans="1:13" x14ac:dyDescent="0.25">
      <c r="A94" s="25" t="s">
        <v>143</v>
      </c>
      <c r="B94" s="133" t="s">
        <v>1171</v>
      </c>
      <c r="C94" s="173">
        <v>1500</v>
      </c>
      <c r="D94" s="173">
        <v>1077</v>
      </c>
      <c r="E94" s="21"/>
      <c r="F94" s="50">
        <f t="shared" ref="F94:F99" si="6">IF($C$100=0,"",IF(C94="[for completion]","",IF(C94="","",C94/$C$100)))</f>
        <v>0.3075661267172442</v>
      </c>
      <c r="G94" s="114">
        <f t="shared" ref="G94:G99" si="7">IF($D$100=0,"",IF(D94="[Mark as ND1 if not relevant]","",IF(D94="","",D94/$D$100)))</f>
        <v>0.22083247898298133</v>
      </c>
      <c r="H94" s="23"/>
      <c r="L94" s="23"/>
      <c r="M94" s="23"/>
    </row>
    <row r="95" spans="1:13" x14ac:dyDescent="0.25">
      <c r="A95" s="25" t="s">
        <v>144</v>
      </c>
      <c r="B95" s="133" t="s">
        <v>1172</v>
      </c>
      <c r="C95" s="173">
        <v>1500</v>
      </c>
      <c r="D95" s="173">
        <v>1500</v>
      </c>
      <c r="E95" s="21"/>
      <c r="F95" s="50">
        <f t="shared" si="6"/>
        <v>0.3075661267172442</v>
      </c>
      <c r="G95" s="114">
        <f t="shared" si="7"/>
        <v>0.3075661267172442</v>
      </c>
      <c r="H95" s="23"/>
      <c r="L95" s="23"/>
      <c r="M95" s="23"/>
    </row>
    <row r="96" spans="1:13" x14ac:dyDescent="0.25">
      <c r="A96" s="25" t="s">
        <v>145</v>
      </c>
      <c r="B96" s="133" t="s">
        <v>1173</v>
      </c>
      <c r="C96" s="173">
        <v>500</v>
      </c>
      <c r="D96" s="173">
        <v>1500</v>
      </c>
      <c r="E96" s="21"/>
      <c r="F96" s="50">
        <f t="shared" si="6"/>
        <v>0.1025220422390814</v>
      </c>
      <c r="G96" s="114">
        <f t="shared" si="7"/>
        <v>0.3075661267172442</v>
      </c>
      <c r="H96" s="23"/>
      <c r="L96" s="23"/>
      <c r="M96" s="23"/>
    </row>
    <row r="97" spans="1:14" x14ac:dyDescent="0.25">
      <c r="A97" s="25" t="s">
        <v>146</v>
      </c>
      <c r="B97" s="133" t="s">
        <v>1174</v>
      </c>
      <c r="C97" s="173">
        <v>0</v>
      </c>
      <c r="D97" s="173">
        <v>500</v>
      </c>
      <c r="E97" s="21"/>
      <c r="F97" s="50">
        <f t="shared" si="6"/>
        <v>0</v>
      </c>
      <c r="G97" s="114">
        <f t="shared" si="7"/>
        <v>0.1025220422390814</v>
      </c>
      <c r="H97" s="23"/>
      <c r="L97" s="23"/>
      <c r="M97" s="23"/>
    </row>
    <row r="98" spans="1:14" x14ac:dyDescent="0.25">
      <c r="A98" s="25" t="s">
        <v>147</v>
      </c>
      <c r="B98" s="133" t="s">
        <v>1175</v>
      </c>
      <c r="C98" s="173">
        <v>300</v>
      </c>
      <c r="D98" s="173">
        <v>300</v>
      </c>
      <c r="E98" s="21"/>
      <c r="F98" s="50">
        <f t="shared" si="6"/>
        <v>6.1513225343448844E-2</v>
      </c>
      <c r="G98" s="114">
        <f t="shared" si="7"/>
        <v>6.1513225343448844E-2</v>
      </c>
      <c r="H98" s="23"/>
      <c r="L98" s="23"/>
      <c r="M98" s="23"/>
    </row>
    <row r="99" spans="1:14" x14ac:dyDescent="0.25">
      <c r="A99" s="25" t="s">
        <v>148</v>
      </c>
      <c r="B99" s="133" t="s">
        <v>1176</v>
      </c>
      <c r="C99" s="173">
        <v>0</v>
      </c>
      <c r="D99" s="173">
        <v>0</v>
      </c>
      <c r="E99" s="21"/>
      <c r="F99" s="50">
        <f t="shared" si="6"/>
        <v>0</v>
      </c>
      <c r="G99" s="114">
        <f t="shared" si="7"/>
        <v>0</v>
      </c>
      <c r="H99" s="23"/>
      <c r="L99" s="23"/>
      <c r="M99" s="23"/>
    </row>
    <row r="100" spans="1:14" x14ac:dyDescent="0.25">
      <c r="A100" s="25" t="s">
        <v>149</v>
      </c>
      <c r="B100" s="58" t="s">
        <v>100</v>
      </c>
      <c r="C100" s="74">
        <f>SUM(C93:C99)</f>
        <v>4877</v>
      </c>
      <c r="D100" s="74">
        <f>SUM(D93:D99)</f>
        <v>4877</v>
      </c>
      <c r="E100" s="42"/>
      <c r="F100" s="52">
        <f>SUM(F93:F99)</f>
        <v>0.99999999999999989</v>
      </c>
      <c r="G100" s="114">
        <f>SUM(G93:G99)</f>
        <v>0.99999999999999989</v>
      </c>
      <c r="H100" s="23"/>
      <c r="L100" s="23"/>
      <c r="M100" s="23"/>
    </row>
    <row r="101" spans="1:14" outlineLevel="1" x14ac:dyDescent="0.25">
      <c r="A101" s="25" t="s">
        <v>150</v>
      </c>
      <c r="B101" s="59" t="s">
        <v>123</v>
      </c>
      <c r="C101" s="181"/>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1"/>
      <c r="D102" s="49"/>
      <c r="E102" s="42"/>
      <c r="F102" s="50">
        <f t="shared" si="8"/>
        <v>0</v>
      </c>
      <c r="G102" s="114">
        <f t="shared" si="9"/>
        <v>0</v>
      </c>
      <c r="H102" s="23"/>
      <c r="L102" s="23"/>
      <c r="M102" s="23"/>
    </row>
    <row r="103" spans="1:14" outlineLevel="1" x14ac:dyDescent="0.25">
      <c r="A103" s="25" t="s">
        <v>152</v>
      </c>
      <c r="B103" s="59" t="s">
        <v>127</v>
      </c>
      <c r="C103" s="181"/>
      <c r="D103" s="49"/>
      <c r="E103" s="42"/>
      <c r="F103" s="50">
        <f t="shared" si="8"/>
        <v>0</v>
      </c>
      <c r="G103" s="50">
        <f t="shared" si="9"/>
        <v>0</v>
      </c>
      <c r="H103" s="23"/>
      <c r="L103" s="23"/>
      <c r="M103" s="23"/>
    </row>
    <row r="104" spans="1:14" outlineLevel="1" x14ac:dyDescent="0.25">
      <c r="A104" s="25" t="s">
        <v>153</v>
      </c>
      <c r="B104" s="59" t="s">
        <v>129</v>
      </c>
      <c r="C104" s="181"/>
      <c r="D104" s="49"/>
      <c r="E104" s="42"/>
      <c r="F104" s="50">
        <f t="shared" si="8"/>
        <v>0</v>
      </c>
      <c r="G104" s="114">
        <f t="shared" si="9"/>
        <v>0</v>
      </c>
      <c r="H104" s="23"/>
      <c r="L104" s="23"/>
      <c r="M104" s="23"/>
    </row>
    <row r="105" spans="1:14" outlineLevel="1" x14ac:dyDescent="0.25">
      <c r="A105" s="25" t="s">
        <v>154</v>
      </c>
      <c r="B105" s="59" t="s">
        <v>131</v>
      </c>
      <c r="C105" s="181"/>
      <c r="D105" s="49"/>
      <c r="E105" s="42"/>
      <c r="F105" s="50">
        <f t="shared" si="8"/>
        <v>0</v>
      </c>
      <c r="G105" s="114">
        <f t="shared" si="9"/>
        <v>0</v>
      </c>
      <c r="H105" s="23"/>
      <c r="L105" s="23"/>
      <c r="M105" s="23"/>
    </row>
    <row r="106" spans="1:14" outlineLevel="1" x14ac:dyDescent="0.25">
      <c r="A106" s="25" t="s">
        <v>155</v>
      </c>
      <c r="B106" s="59"/>
      <c r="C106" s="181"/>
      <c r="D106" s="49"/>
      <c r="E106" s="42"/>
      <c r="F106" s="50"/>
      <c r="G106" s="50"/>
      <c r="H106" s="23"/>
      <c r="L106" s="23"/>
      <c r="M106" s="23"/>
    </row>
    <row r="107" spans="1:14" outlineLevel="1" x14ac:dyDescent="0.25">
      <c r="A107" s="25" t="s">
        <v>156</v>
      </c>
      <c r="B107" s="59"/>
      <c r="C107" s="181"/>
      <c r="D107" s="49"/>
      <c r="E107" s="42"/>
      <c r="F107" s="50"/>
      <c r="G107" s="50"/>
      <c r="H107" s="23"/>
      <c r="L107" s="23"/>
      <c r="M107" s="23"/>
    </row>
    <row r="108" spans="1:14" outlineLevel="1" x14ac:dyDescent="0.25">
      <c r="A108" s="25" t="s">
        <v>157</v>
      </c>
      <c r="B108" s="58"/>
      <c r="C108" s="181"/>
      <c r="D108" s="49"/>
      <c r="E108" s="42"/>
      <c r="F108" s="50"/>
      <c r="G108" s="50"/>
      <c r="H108" s="23"/>
      <c r="L108" s="23"/>
      <c r="M108" s="23"/>
    </row>
    <row r="109" spans="1:14" outlineLevel="1" x14ac:dyDescent="0.25">
      <c r="A109" s="25" t="s">
        <v>158</v>
      </c>
      <c r="B109" s="59"/>
      <c r="C109" s="181"/>
      <c r="D109" s="49"/>
      <c r="E109" s="42"/>
      <c r="F109" s="50"/>
      <c r="G109" s="50"/>
      <c r="H109" s="23"/>
      <c r="L109" s="23"/>
      <c r="M109" s="23"/>
    </row>
    <row r="110" spans="1:14" outlineLevel="1" x14ac:dyDescent="0.25">
      <c r="A110" s="25" t="s">
        <v>159</v>
      </c>
      <c r="B110" s="59"/>
      <c r="C110" s="181"/>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3">
        <v>0</v>
      </c>
      <c r="D112" s="172">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3">
        <v>0</v>
      </c>
      <c r="D113" s="172">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3">
        <v>0</v>
      </c>
      <c r="D114" s="172">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65">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3">
        <v>0</v>
      </c>
      <c r="D116" s="172">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3">
        <v>0</v>
      </c>
      <c r="D117" s="172">
        <v>0</v>
      </c>
      <c r="E117" s="42"/>
      <c r="F117" s="50">
        <f t="shared" si="10"/>
        <v>0</v>
      </c>
      <c r="G117" s="50">
        <f t="shared" si="11"/>
        <v>0</v>
      </c>
      <c r="I117" s="25"/>
      <c r="J117" s="25"/>
      <c r="K117" s="25"/>
      <c r="L117" s="42" t="s">
        <v>177</v>
      </c>
      <c r="M117" s="23"/>
      <c r="N117" s="23"/>
    </row>
    <row r="118" spans="1:14" x14ac:dyDescent="0.25">
      <c r="A118" s="25" t="s">
        <v>173</v>
      </c>
      <c r="B118" s="42" t="s">
        <v>179</v>
      </c>
      <c r="C118" s="173">
        <v>0</v>
      </c>
      <c r="D118" s="172">
        <v>0</v>
      </c>
      <c r="E118" s="42"/>
      <c r="F118" s="50">
        <f t="shared" si="10"/>
        <v>0</v>
      </c>
      <c r="G118" s="50">
        <f t="shared" si="11"/>
        <v>0</v>
      </c>
      <c r="L118" s="42" t="s">
        <v>179</v>
      </c>
      <c r="M118" s="23"/>
    </row>
    <row r="119" spans="1:14" x14ac:dyDescent="0.25">
      <c r="A119" s="25" t="s">
        <v>174</v>
      </c>
      <c r="B119" s="42" t="s">
        <v>1184</v>
      </c>
      <c r="C119" s="173">
        <v>0</v>
      </c>
      <c r="D119" s="172">
        <v>0</v>
      </c>
      <c r="E119" s="42"/>
      <c r="F119" s="50">
        <f t="shared" si="10"/>
        <v>0</v>
      </c>
      <c r="G119" s="50">
        <f t="shared" si="11"/>
        <v>0</v>
      </c>
      <c r="L119" s="42" t="s">
        <v>1184</v>
      </c>
      <c r="M119" s="23"/>
    </row>
    <row r="120" spans="1:14" x14ac:dyDescent="0.25">
      <c r="A120" s="25" t="s">
        <v>176</v>
      </c>
      <c r="B120" s="42" t="s">
        <v>181</v>
      </c>
      <c r="C120" s="173">
        <v>0</v>
      </c>
      <c r="D120" s="172">
        <v>0</v>
      </c>
      <c r="E120" s="42"/>
      <c r="F120" s="50">
        <f t="shared" si="10"/>
        <v>0</v>
      </c>
      <c r="G120" s="50">
        <f t="shared" si="11"/>
        <v>0</v>
      </c>
      <c r="L120" s="42" t="s">
        <v>181</v>
      </c>
      <c r="M120" s="23"/>
    </row>
    <row r="121" spans="1:14" x14ac:dyDescent="0.25">
      <c r="A121" s="25" t="s">
        <v>178</v>
      </c>
      <c r="B121" s="42" t="s">
        <v>1191</v>
      </c>
      <c r="C121" s="173">
        <v>0</v>
      </c>
      <c r="D121" s="172">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3">
        <v>0</v>
      </c>
      <c r="D122" s="172">
        <v>0</v>
      </c>
      <c r="E122" s="42"/>
      <c r="F122" s="50">
        <f t="shared" si="10"/>
        <v>0</v>
      </c>
      <c r="G122" s="50">
        <f t="shared" si="11"/>
        <v>0</v>
      </c>
      <c r="L122" s="42" t="s">
        <v>183</v>
      </c>
      <c r="M122" s="23"/>
    </row>
    <row r="123" spans="1:14" x14ac:dyDescent="0.25">
      <c r="A123" s="25" t="s">
        <v>182</v>
      </c>
      <c r="B123" s="42" t="s">
        <v>170</v>
      </c>
      <c r="C123" s="192">
        <f>C38</f>
        <v>6618.3423119999998</v>
      </c>
      <c r="D123" s="192">
        <f>C38</f>
        <v>6618.3423119999998</v>
      </c>
      <c r="E123" s="42"/>
      <c r="F123" s="50">
        <f t="shared" si="10"/>
        <v>1</v>
      </c>
      <c r="G123" s="50">
        <f t="shared" si="11"/>
        <v>1</v>
      </c>
      <c r="L123" s="42" t="s">
        <v>170</v>
      </c>
      <c r="M123" s="23"/>
    </row>
    <row r="124" spans="1:14" x14ac:dyDescent="0.25">
      <c r="A124" s="25" t="s">
        <v>184</v>
      </c>
      <c r="B124" s="133" t="s">
        <v>1186</v>
      </c>
      <c r="C124" s="173">
        <v>0</v>
      </c>
      <c r="D124" s="172">
        <v>0</v>
      </c>
      <c r="E124" s="42"/>
      <c r="F124" s="50">
        <f t="shared" si="10"/>
        <v>0</v>
      </c>
      <c r="G124" s="50">
        <f t="shared" si="11"/>
        <v>0</v>
      </c>
      <c r="L124" s="133" t="s">
        <v>1186</v>
      </c>
      <c r="M124" s="23"/>
    </row>
    <row r="125" spans="1:14" x14ac:dyDescent="0.25">
      <c r="A125" s="25" t="s">
        <v>186</v>
      </c>
      <c r="B125" s="42" t="s">
        <v>185</v>
      </c>
      <c r="C125" s="173">
        <v>0</v>
      </c>
      <c r="D125" s="172">
        <v>0</v>
      </c>
      <c r="E125" s="42"/>
      <c r="F125" s="50">
        <f t="shared" si="10"/>
        <v>0</v>
      </c>
      <c r="G125" s="50">
        <f t="shared" si="11"/>
        <v>0</v>
      </c>
      <c r="L125" s="42" t="s">
        <v>185</v>
      </c>
      <c r="M125" s="23"/>
    </row>
    <row r="126" spans="1:14" x14ac:dyDescent="0.25">
      <c r="A126" s="25" t="s">
        <v>188</v>
      </c>
      <c r="B126" s="42" t="s">
        <v>187</v>
      </c>
      <c r="C126" s="173">
        <v>0</v>
      </c>
      <c r="D126" s="172">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90">
        <f>SUM(C112:C128)</f>
        <v>6618.3423119999998</v>
      </c>
      <c r="D129" s="190">
        <f>SUM(D112:D128)</f>
        <v>6618.3423119999998</v>
      </c>
      <c r="E129" s="42"/>
      <c r="F129" s="61">
        <f>SUM(F112:F128)</f>
        <v>1</v>
      </c>
      <c r="G129" s="61">
        <f>SUM(G112:G128)</f>
        <v>1</v>
      </c>
      <c r="H129" s="23"/>
      <c r="L129" s="23"/>
      <c r="M129" s="23"/>
    </row>
    <row r="130" spans="1:14" outlineLevel="1" x14ac:dyDescent="0.25">
      <c r="A130" s="25" t="s">
        <v>190</v>
      </c>
      <c r="B130" s="53" t="s">
        <v>102</v>
      </c>
      <c r="C130" s="175"/>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5"/>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5"/>
      <c r="E132" s="42"/>
      <c r="F132" s="50">
        <f t="shared" si="16"/>
        <v>0</v>
      </c>
      <c r="G132" s="50">
        <f t="shared" si="17"/>
        <v>0</v>
      </c>
      <c r="H132" s="23"/>
      <c r="L132" s="23"/>
      <c r="M132" s="23"/>
    </row>
    <row r="133" spans="1:14" outlineLevel="1" x14ac:dyDescent="0.25">
      <c r="A133" s="25" t="s">
        <v>193</v>
      </c>
      <c r="B133" s="53" t="s">
        <v>102</v>
      </c>
      <c r="C133" s="175"/>
      <c r="E133" s="42"/>
      <c r="F133" s="50">
        <f t="shared" si="16"/>
        <v>0</v>
      </c>
      <c r="G133" s="50">
        <f t="shared" si="17"/>
        <v>0</v>
      </c>
      <c r="H133" s="23"/>
      <c r="L133" s="23"/>
      <c r="M133" s="23"/>
    </row>
    <row r="134" spans="1:14" outlineLevel="1" x14ac:dyDescent="0.25">
      <c r="A134" s="25" t="s">
        <v>194</v>
      </c>
      <c r="B134" s="53" t="s">
        <v>102</v>
      </c>
      <c r="C134" s="175"/>
      <c r="E134" s="42"/>
      <c r="F134" s="50">
        <f t="shared" si="16"/>
        <v>0</v>
      </c>
      <c r="G134" s="50">
        <f t="shared" si="17"/>
        <v>0</v>
      </c>
      <c r="H134" s="23"/>
      <c r="L134" s="23"/>
      <c r="M134" s="23"/>
    </row>
    <row r="135" spans="1:14" outlineLevel="1" x14ac:dyDescent="0.25">
      <c r="A135" s="25" t="s">
        <v>195</v>
      </c>
      <c r="B135" s="53" t="s">
        <v>102</v>
      </c>
      <c r="C135" s="175"/>
      <c r="E135" s="42"/>
      <c r="F135" s="50">
        <f t="shared" si="16"/>
        <v>0</v>
      </c>
      <c r="G135" s="50">
        <f t="shared" si="17"/>
        <v>0</v>
      </c>
      <c r="H135" s="23"/>
      <c r="L135" s="23"/>
      <c r="M135" s="23"/>
    </row>
    <row r="136" spans="1:14" outlineLevel="1" x14ac:dyDescent="0.25">
      <c r="A136" s="25" t="s">
        <v>196</v>
      </c>
      <c r="B136" s="53" t="s">
        <v>102</v>
      </c>
      <c r="C136" s="175"/>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3">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f>C39</f>
        <v>4877</v>
      </c>
      <c r="D149" s="95">
        <f>C39</f>
        <v>4877</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3">
        <f>SUM(C138:C154)</f>
        <v>4877</v>
      </c>
      <c r="D155" s="25">
        <f>SUM(D138:D154)</f>
        <v>4877</v>
      </c>
      <c r="E155" s="42"/>
      <c r="F155" s="61">
        <f>SUM(F138:F154)</f>
        <v>1</v>
      </c>
      <c r="G155" s="61">
        <f>SUM(G138:G154)</f>
        <v>1</v>
      </c>
      <c r="H155" s="23"/>
      <c r="L155" s="23"/>
      <c r="M155" s="23"/>
    </row>
    <row r="156" spans="1:13" outlineLevel="1" x14ac:dyDescent="0.25">
      <c r="A156" s="25" t="s">
        <v>214</v>
      </c>
      <c r="B156" s="53" t="s">
        <v>102</v>
      </c>
      <c r="C156" s="175"/>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5"/>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5"/>
      <c r="E158" s="42"/>
      <c r="F158" s="50" t="str">
        <f t="shared" si="24"/>
        <v/>
      </c>
      <c r="G158" s="50" t="str">
        <f t="shared" si="25"/>
        <v/>
      </c>
      <c r="H158" s="23"/>
      <c r="L158" s="23"/>
      <c r="M158" s="23"/>
    </row>
    <row r="159" spans="1:13" outlineLevel="1" x14ac:dyDescent="0.25">
      <c r="A159" s="25" t="s">
        <v>217</v>
      </c>
      <c r="B159" s="53" t="s">
        <v>102</v>
      </c>
      <c r="C159" s="175"/>
      <c r="E159" s="42"/>
      <c r="F159" s="50" t="str">
        <f t="shared" si="24"/>
        <v/>
      </c>
      <c r="G159" s="50" t="str">
        <f t="shared" si="25"/>
        <v/>
      </c>
      <c r="H159" s="23"/>
      <c r="L159" s="23"/>
      <c r="M159" s="23"/>
    </row>
    <row r="160" spans="1:13" outlineLevel="1" x14ac:dyDescent="0.25">
      <c r="A160" s="25" t="s">
        <v>218</v>
      </c>
      <c r="B160" s="53" t="s">
        <v>102</v>
      </c>
      <c r="C160" s="175"/>
      <c r="E160" s="42"/>
      <c r="F160" s="50" t="str">
        <f t="shared" si="24"/>
        <v/>
      </c>
      <c r="G160" s="50" t="str">
        <f t="shared" si="25"/>
        <v/>
      </c>
      <c r="H160" s="23"/>
      <c r="L160" s="23"/>
      <c r="M160" s="23"/>
    </row>
    <row r="161" spans="1:13" outlineLevel="1" x14ac:dyDescent="0.25">
      <c r="A161" s="25" t="s">
        <v>219</v>
      </c>
      <c r="B161" s="53" t="s">
        <v>102</v>
      </c>
      <c r="C161" s="175"/>
      <c r="E161" s="42"/>
      <c r="F161" s="50" t="str">
        <f t="shared" si="24"/>
        <v/>
      </c>
      <c r="G161" s="50" t="str">
        <f t="shared" si="25"/>
        <v/>
      </c>
      <c r="H161" s="23"/>
      <c r="L161" s="23"/>
      <c r="M161" s="23"/>
    </row>
    <row r="162" spans="1:13" outlineLevel="1" x14ac:dyDescent="0.25">
      <c r="A162" s="25" t="s">
        <v>220</v>
      </c>
      <c r="B162" s="53" t="s">
        <v>102</v>
      </c>
      <c r="C162" s="175"/>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3">
        <v>300</v>
      </c>
      <c r="D164" s="25">
        <f>C164</f>
        <v>300</v>
      </c>
      <c r="E164" s="62"/>
      <c r="F164" s="50">
        <f>IF($C$167=0,"",IF(C164="[for completion]","",IF(C164="","",C164/$C$167)))</f>
        <v>6.1513225343448844E-2</v>
      </c>
      <c r="G164" s="50">
        <f>IF($D$167=0,"",IF(D164="[for completion]","",IF(D164="","",D164/$D$167)))</f>
        <v>6.1513225343448844E-2</v>
      </c>
      <c r="H164" s="23"/>
      <c r="L164" s="23"/>
      <c r="M164" s="23"/>
    </row>
    <row r="165" spans="1:13" x14ac:dyDescent="0.25">
      <c r="A165" s="25" t="s">
        <v>225</v>
      </c>
      <c r="B165" s="23" t="s">
        <v>226</v>
      </c>
      <c r="C165" s="100">
        <v>4577</v>
      </c>
      <c r="D165" s="100">
        <f t="shared" ref="D165:D166" si="26">C165</f>
        <v>4577</v>
      </c>
      <c r="E165" s="62"/>
      <c r="F165" s="50">
        <f t="shared" ref="F165:F166" si="27">IF($C$167=0,"",IF(C165="[for completion]","",IF(C165="","",C165/$C$167)))</f>
        <v>0.93848677465655117</v>
      </c>
      <c r="G165" s="50">
        <f t="shared" ref="G165:G166" si="28">IF($D$167=0,"",IF(D165="[for completion]","",IF(D165="","",D165/$D$167)))</f>
        <v>0.93848677465655117</v>
      </c>
      <c r="H165" s="23"/>
      <c r="L165" s="23"/>
      <c r="M165" s="23"/>
    </row>
    <row r="166" spans="1:13" x14ac:dyDescent="0.25">
      <c r="A166" s="25" t="s">
        <v>227</v>
      </c>
      <c r="B166" s="23" t="s">
        <v>98</v>
      </c>
      <c r="C166" s="23">
        <v>0</v>
      </c>
      <c r="D166" s="100">
        <f t="shared" si="26"/>
        <v>0</v>
      </c>
      <c r="E166" s="62"/>
      <c r="F166" s="50">
        <f t="shared" si="27"/>
        <v>0</v>
      </c>
      <c r="G166" s="50">
        <f t="shared" si="28"/>
        <v>0</v>
      </c>
      <c r="H166" s="23"/>
      <c r="L166" s="23"/>
      <c r="M166" s="23"/>
    </row>
    <row r="167" spans="1:13" x14ac:dyDescent="0.25">
      <c r="A167" s="25" t="s">
        <v>228</v>
      </c>
      <c r="B167" s="63" t="s">
        <v>100</v>
      </c>
      <c r="C167" s="23">
        <f>SUM(C164:C166)</f>
        <v>4877</v>
      </c>
      <c r="D167" s="23">
        <f>SUM(D164:D166)</f>
        <v>4877</v>
      </c>
      <c r="E167" s="62"/>
      <c r="F167" s="62">
        <f>SUM(F164:F166)</f>
        <v>1</v>
      </c>
      <c r="G167" s="62">
        <f>SUM(G164:G166)</f>
        <v>1</v>
      </c>
      <c r="H167" s="23"/>
      <c r="L167" s="23"/>
      <c r="M167" s="23"/>
    </row>
    <row r="168" spans="1:13" outlineLevel="1" x14ac:dyDescent="0.25">
      <c r="A168" s="25" t="s">
        <v>229</v>
      </c>
      <c r="B168" s="63"/>
      <c r="C168" s="173"/>
      <c r="D168" s="23"/>
      <c r="E168" s="62"/>
      <c r="F168" s="62"/>
      <c r="G168" s="21"/>
      <c r="H168" s="23"/>
      <c r="L168" s="23"/>
      <c r="M168" s="23"/>
    </row>
    <row r="169" spans="1:13" outlineLevel="1" x14ac:dyDescent="0.25">
      <c r="A169" s="25" t="s">
        <v>230</v>
      </c>
      <c r="B169" s="63"/>
      <c r="C169" s="175"/>
      <c r="D169" s="23"/>
      <c r="E169" s="62"/>
      <c r="F169" s="62"/>
      <c r="G169" s="21"/>
      <c r="H169" s="23"/>
      <c r="L169" s="23"/>
      <c r="M169" s="23"/>
    </row>
    <row r="170" spans="1:13" outlineLevel="1" x14ac:dyDescent="0.25">
      <c r="A170" s="25" t="s">
        <v>231</v>
      </c>
      <c r="B170" s="63"/>
      <c r="C170" s="175"/>
      <c r="D170" s="23"/>
      <c r="E170" s="62"/>
      <c r="F170" s="62"/>
      <c r="G170" s="21"/>
      <c r="H170" s="23"/>
      <c r="L170" s="23"/>
      <c r="M170" s="23"/>
    </row>
    <row r="171" spans="1:13" outlineLevel="1" x14ac:dyDescent="0.25">
      <c r="A171" s="25" t="s">
        <v>232</v>
      </c>
      <c r="B171" s="63"/>
      <c r="C171" s="175"/>
      <c r="D171" s="23"/>
      <c r="E171" s="62"/>
      <c r="F171" s="62"/>
      <c r="G171" s="21"/>
      <c r="H171" s="23"/>
      <c r="L171" s="23"/>
      <c r="M171" s="23"/>
    </row>
    <row r="172" spans="1:13" outlineLevel="1" x14ac:dyDescent="0.25">
      <c r="A172" s="25" t="s">
        <v>233</v>
      </c>
      <c r="B172" s="63"/>
      <c r="C172" s="175"/>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3">
        <v>576.86209399999996</v>
      </c>
      <c r="D174" s="39"/>
      <c r="E174" s="31"/>
      <c r="F174" s="50">
        <f>IF($C$179=0,"",IF(C174="[for completion]","",C174/$C$179))</f>
        <v>0.85225941755869694</v>
      </c>
      <c r="G174" s="50"/>
      <c r="H174" s="23"/>
      <c r="L174" s="23"/>
      <c r="M174" s="23"/>
    </row>
    <row r="175" spans="1:13" ht="30.75" customHeight="1" x14ac:dyDescent="0.25">
      <c r="A175" s="25" t="s">
        <v>9</v>
      </c>
      <c r="B175" s="42" t="s">
        <v>1133</v>
      </c>
      <c r="C175" s="23">
        <v>100</v>
      </c>
      <c r="E175" s="52"/>
      <c r="F175" s="50">
        <f>IF($C$179=0,"",IF(C175="[for completion]","",C175/$C$179))</f>
        <v>0.14774058244130303</v>
      </c>
      <c r="G175" s="50"/>
      <c r="H175" s="23"/>
      <c r="L175" s="23"/>
      <c r="M175" s="23"/>
    </row>
    <row r="176" spans="1:13" x14ac:dyDescent="0.25">
      <c r="A176" s="25" t="s">
        <v>238</v>
      </c>
      <c r="B176" s="42" t="s">
        <v>239</v>
      </c>
      <c r="C176" s="173">
        <v>0</v>
      </c>
      <c r="E176" s="52"/>
      <c r="F176" s="50"/>
      <c r="G176" s="50"/>
      <c r="H176" s="23"/>
      <c r="L176" s="23"/>
      <c r="M176" s="23"/>
    </row>
    <row r="177" spans="1:13" x14ac:dyDescent="0.25">
      <c r="A177" s="25" t="s">
        <v>240</v>
      </c>
      <c r="B177" s="42" t="s">
        <v>241</v>
      </c>
      <c r="C177" s="173">
        <v>0</v>
      </c>
      <c r="E177" s="52"/>
      <c r="F177" s="50">
        <f t="shared" ref="F177:F187" si="29">IF($C$179=0,"",IF(C177="[for completion]","",C177/$C$179))</f>
        <v>0</v>
      </c>
      <c r="G177" s="50"/>
      <c r="H177" s="23"/>
      <c r="L177" s="23"/>
      <c r="M177" s="23"/>
    </row>
    <row r="178" spans="1:13" x14ac:dyDescent="0.25">
      <c r="A178" s="25" t="s">
        <v>242</v>
      </c>
      <c r="B178" s="42" t="s">
        <v>98</v>
      </c>
      <c r="C178" s="173">
        <v>0</v>
      </c>
      <c r="E178" s="52"/>
      <c r="F178" s="50">
        <f t="shared" si="29"/>
        <v>0</v>
      </c>
      <c r="G178" s="50"/>
      <c r="H178" s="23"/>
      <c r="L178" s="23"/>
      <c r="M178" s="23"/>
    </row>
    <row r="179" spans="1:13" x14ac:dyDescent="0.25">
      <c r="A179" s="25" t="s">
        <v>10</v>
      </c>
      <c r="B179" s="58" t="s">
        <v>100</v>
      </c>
      <c r="C179" s="186">
        <f>SUM(C174:C178)</f>
        <v>676.86209399999996</v>
      </c>
      <c r="E179" s="52"/>
      <c r="F179" s="52">
        <f>SUM(F174:F178)</f>
        <v>1</v>
      </c>
      <c r="G179" s="50"/>
      <c r="H179" s="23"/>
      <c r="L179" s="23"/>
      <c r="M179" s="23"/>
    </row>
    <row r="180" spans="1:13" outlineLevel="1" x14ac:dyDescent="0.25">
      <c r="A180" s="25" t="s">
        <v>243</v>
      </c>
      <c r="B180" s="64" t="s">
        <v>244</v>
      </c>
      <c r="C180" s="173"/>
      <c r="E180" s="52"/>
      <c r="F180" s="50">
        <f t="shared" si="29"/>
        <v>0</v>
      </c>
      <c r="G180" s="50"/>
      <c r="H180" s="23"/>
      <c r="L180" s="23"/>
      <c r="M180" s="23"/>
    </row>
    <row r="181" spans="1:13" s="64" customFormat="1" ht="30" outlineLevel="1" x14ac:dyDescent="0.25">
      <c r="A181" s="25" t="s">
        <v>245</v>
      </c>
      <c r="B181" s="64" t="s">
        <v>246</v>
      </c>
      <c r="C181" s="182"/>
      <c r="F181" s="50">
        <f t="shared" si="29"/>
        <v>0</v>
      </c>
    </row>
    <row r="182" spans="1:13" ht="30" outlineLevel="1" x14ac:dyDescent="0.25">
      <c r="A182" s="25" t="s">
        <v>247</v>
      </c>
      <c r="B182" s="64" t="s">
        <v>248</v>
      </c>
      <c r="C182" s="175"/>
      <c r="E182" s="52"/>
      <c r="F182" s="50">
        <f t="shared" si="29"/>
        <v>0</v>
      </c>
      <c r="G182" s="50"/>
      <c r="H182" s="23"/>
      <c r="L182" s="23"/>
      <c r="M182" s="23"/>
    </row>
    <row r="183" spans="1:13" outlineLevel="1" x14ac:dyDescent="0.25">
      <c r="A183" s="25" t="s">
        <v>249</v>
      </c>
      <c r="B183" s="64" t="s">
        <v>250</v>
      </c>
      <c r="C183" s="175"/>
      <c r="E183" s="52"/>
      <c r="F183" s="50">
        <f t="shared" si="29"/>
        <v>0</v>
      </c>
      <c r="G183" s="50"/>
      <c r="H183" s="23"/>
      <c r="L183" s="23"/>
      <c r="M183" s="23"/>
    </row>
    <row r="184" spans="1:13" s="64" customFormat="1" ht="30" outlineLevel="1" x14ac:dyDescent="0.25">
      <c r="A184" s="25" t="s">
        <v>251</v>
      </c>
      <c r="B184" s="64" t="s">
        <v>252</v>
      </c>
      <c r="C184" s="182"/>
      <c r="F184" s="50">
        <f t="shared" si="29"/>
        <v>0</v>
      </c>
    </row>
    <row r="185" spans="1:13" ht="30" outlineLevel="1" x14ac:dyDescent="0.25">
      <c r="A185" s="25" t="s">
        <v>253</v>
      </c>
      <c r="B185" s="64" t="s">
        <v>254</v>
      </c>
      <c r="C185" s="175"/>
      <c r="E185" s="52"/>
      <c r="F185" s="50">
        <f t="shared" si="29"/>
        <v>0</v>
      </c>
      <c r="G185" s="50"/>
      <c r="H185" s="23"/>
      <c r="L185" s="23"/>
      <c r="M185" s="23"/>
    </row>
    <row r="186" spans="1:13" outlineLevel="1" x14ac:dyDescent="0.25">
      <c r="A186" s="25" t="s">
        <v>255</v>
      </c>
      <c r="B186" s="64" t="s">
        <v>256</v>
      </c>
      <c r="C186" s="175"/>
      <c r="E186" s="52"/>
      <c r="F186" s="50">
        <f t="shared" si="29"/>
        <v>0</v>
      </c>
      <c r="G186" s="50"/>
      <c r="H186" s="23"/>
      <c r="L186" s="23"/>
      <c r="M186" s="23"/>
    </row>
    <row r="187" spans="1:13" outlineLevel="1" x14ac:dyDescent="0.25">
      <c r="A187" s="25" t="s">
        <v>257</v>
      </c>
      <c r="B187" s="64" t="s">
        <v>258</v>
      </c>
      <c r="C187" s="175"/>
      <c r="E187" s="52"/>
      <c r="F187" s="50">
        <f t="shared" si="29"/>
        <v>0</v>
      </c>
      <c r="G187" s="50"/>
      <c r="H187" s="23"/>
      <c r="L187" s="23"/>
      <c r="M187" s="23"/>
    </row>
    <row r="188" spans="1:13" outlineLevel="1" x14ac:dyDescent="0.25">
      <c r="A188" s="25" t="s">
        <v>259</v>
      </c>
      <c r="B188" s="64"/>
      <c r="C188" s="175"/>
      <c r="E188" s="52"/>
      <c r="F188" s="50"/>
      <c r="G188" s="50"/>
      <c r="H188" s="23"/>
      <c r="L188" s="23"/>
      <c r="M188" s="23"/>
    </row>
    <row r="189" spans="1:13" outlineLevel="1" x14ac:dyDescent="0.25">
      <c r="A189" s="25" t="s">
        <v>260</v>
      </c>
      <c r="B189" s="64"/>
      <c r="C189" s="175"/>
      <c r="E189" s="52"/>
      <c r="F189" s="50"/>
      <c r="G189" s="50"/>
      <c r="H189" s="23"/>
      <c r="L189" s="23"/>
      <c r="M189" s="23"/>
    </row>
    <row r="190" spans="1:13" outlineLevel="1" x14ac:dyDescent="0.25">
      <c r="A190" s="25" t="s">
        <v>261</v>
      </c>
      <c r="B190" s="64"/>
      <c r="C190" s="175"/>
      <c r="E190" s="52"/>
      <c r="F190" s="50"/>
      <c r="G190" s="50"/>
      <c r="H190" s="23"/>
      <c r="L190" s="23"/>
      <c r="M190" s="23"/>
    </row>
    <row r="191" spans="1:13" outlineLevel="1" x14ac:dyDescent="0.25">
      <c r="A191" s="25" t="s">
        <v>262</v>
      </c>
      <c r="B191" s="53"/>
      <c r="C191" s="175"/>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3">
        <f>C179</f>
        <v>676.86209399999996</v>
      </c>
      <c r="E193" s="49"/>
      <c r="F193" s="50">
        <f t="shared" ref="F193:F206" si="30">IF($C$208=0,"",IF(C193="[for completion]","",C193/$C$208))</f>
        <v>1</v>
      </c>
      <c r="G193" s="50"/>
      <c r="H193" s="23"/>
      <c r="L193" s="23"/>
      <c r="M193" s="23"/>
    </row>
    <row r="194" spans="1:13" x14ac:dyDescent="0.25">
      <c r="A194" s="25" t="s">
        <v>266</v>
      </c>
      <c r="B194" s="42" t="s">
        <v>267</v>
      </c>
      <c r="C194" s="173">
        <v>0</v>
      </c>
      <c r="E194" s="52"/>
      <c r="F194" s="50">
        <f t="shared" si="30"/>
        <v>0</v>
      </c>
      <c r="G194" s="52"/>
      <c r="H194" s="23"/>
      <c r="L194" s="23"/>
      <c r="M194" s="23"/>
    </row>
    <row r="195" spans="1:13" x14ac:dyDescent="0.25">
      <c r="A195" s="25" t="s">
        <v>268</v>
      </c>
      <c r="B195" s="42" t="s">
        <v>269</v>
      </c>
      <c r="C195" s="173">
        <v>0</v>
      </c>
      <c r="E195" s="52"/>
      <c r="F195" s="50">
        <f t="shared" si="30"/>
        <v>0</v>
      </c>
      <c r="G195" s="52"/>
      <c r="H195" s="23"/>
      <c r="L195" s="23"/>
      <c r="M195" s="23"/>
    </row>
    <row r="196" spans="1:13" x14ac:dyDescent="0.25">
      <c r="A196" s="25" t="s">
        <v>270</v>
      </c>
      <c r="B196" s="42" t="s">
        <v>271</v>
      </c>
      <c r="C196" s="173">
        <v>0</v>
      </c>
      <c r="E196" s="52"/>
      <c r="F196" s="50">
        <f t="shared" si="30"/>
        <v>0</v>
      </c>
      <c r="G196" s="52"/>
      <c r="H196" s="23"/>
      <c r="L196" s="23"/>
      <c r="M196" s="23"/>
    </row>
    <row r="197" spans="1:13" x14ac:dyDescent="0.25">
      <c r="A197" s="25" t="s">
        <v>272</v>
      </c>
      <c r="B197" s="42" t="s">
        <v>273</v>
      </c>
      <c r="C197" s="173">
        <v>0</v>
      </c>
      <c r="E197" s="52"/>
      <c r="F197" s="50">
        <f t="shared" si="30"/>
        <v>0</v>
      </c>
      <c r="G197" s="52"/>
      <c r="H197" s="23"/>
      <c r="L197" s="23"/>
      <c r="M197" s="23"/>
    </row>
    <row r="198" spans="1:13" x14ac:dyDescent="0.25">
      <c r="A198" s="25" t="s">
        <v>274</v>
      </c>
      <c r="B198" s="42" t="s">
        <v>275</v>
      </c>
      <c r="C198" s="173">
        <v>0</v>
      </c>
      <c r="E198" s="52"/>
      <c r="F198" s="50">
        <f t="shared" si="30"/>
        <v>0</v>
      </c>
      <c r="G198" s="52"/>
      <c r="H198" s="23"/>
      <c r="L198" s="23"/>
      <c r="M198" s="23"/>
    </row>
    <row r="199" spans="1:13" x14ac:dyDescent="0.25">
      <c r="A199" s="25" t="s">
        <v>276</v>
      </c>
      <c r="B199" s="42" t="s">
        <v>277</v>
      </c>
      <c r="C199" s="173">
        <v>0</v>
      </c>
      <c r="E199" s="52"/>
      <c r="F199" s="50">
        <f t="shared" si="30"/>
        <v>0</v>
      </c>
      <c r="G199" s="52"/>
      <c r="H199" s="23"/>
      <c r="L199" s="23"/>
      <c r="M199" s="23"/>
    </row>
    <row r="200" spans="1:13" x14ac:dyDescent="0.25">
      <c r="A200" s="25" t="s">
        <v>278</v>
      </c>
      <c r="B200" s="42" t="s">
        <v>12</v>
      </c>
      <c r="C200" s="173">
        <v>0</v>
      </c>
      <c r="E200" s="52"/>
      <c r="F200" s="50">
        <f t="shared" si="30"/>
        <v>0</v>
      </c>
      <c r="G200" s="52"/>
      <c r="H200" s="23"/>
      <c r="L200" s="23"/>
      <c r="M200" s="23"/>
    </row>
    <row r="201" spans="1:13" x14ac:dyDescent="0.25">
      <c r="A201" s="25" t="s">
        <v>279</v>
      </c>
      <c r="B201" s="42" t="s">
        <v>280</v>
      </c>
      <c r="C201" s="173">
        <v>0</v>
      </c>
      <c r="E201" s="52"/>
      <c r="F201" s="50">
        <f t="shared" si="30"/>
        <v>0</v>
      </c>
      <c r="G201" s="52"/>
      <c r="H201" s="23"/>
      <c r="L201" s="23"/>
      <c r="M201" s="23"/>
    </row>
    <row r="202" spans="1:13" x14ac:dyDescent="0.25">
      <c r="A202" s="25" t="s">
        <v>281</v>
      </c>
      <c r="B202" s="42" t="s">
        <v>282</v>
      </c>
      <c r="C202" s="173">
        <v>0</v>
      </c>
      <c r="E202" s="52"/>
      <c r="F202" s="50">
        <f t="shared" si="30"/>
        <v>0</v>
      </c>
      <c r="G202" s="52"/>
      <c r="H202" s="23"/>
      <c r="L202" s="23"/>
      <c r="M202" s="23"/>
    </row>
    <row r="203" spans="1:13" x14ac:dyDescent="0.25">
      <c r="A203" s="25" t="s">
        <v>283</v>
      </c>
      <c r="B203" s="42" t="s">
        <v>284</v>
      </c>
      <c r="C203" s="173">
        <v>0</v>
      </c>
      <c r="E203" s="52"/>
      <c r="F203" s="50">
        <f t="shared" si="30"/>
        <v>0</v>
      </c>
      <c r="G203" s="52"/>
      <c r="H203" s="23"/>
      <c r="L203" s="23"/>
      <c r="M203" s="23"/>
    </row>
    <row r="204" spans="1:13" x14ac:dyDescent="0.25">
      <c r="A204" s="25" t="s">
        <v>285</v>
      </c>
      <c r="B204" s="42" t="s">
        <v>286</v>
      </c>
      <c r="C204" s="173">
        <v>0</v>
      </c>
      <c r="E204" s="52"/>
      <c r="F204" s="50">
        <f t="shared" si="30"/>
        <v>0</v>
      </c>
      <c r="G204" s="52"/>
      <c r="H204" s="23"/>
      <c r="L204" s="23"/>
      <c r="M204" s="23"/>
    </row>
    <row r="205" spans="1:13" x14ac:dyDescent="0.25">
      <c r="A205" s="25" t="s">
        <v>287</v>
      </c>
      <c r="B205" s="42" t="s">
        <v>288</v>
      </c>
      <c r="C205" s="173">
        <v>0</v>
      </c>
      <c r="E205" s="52"/>
      <c r="F205" s="50">
        <f t="shared" si="30"/>
        <v>0</v>
      </c>
      <c r="G205" s="52"/>
      <c r="H205" s="23"/>
      <c r="L205" s="23"/>
      <c r="M205" s="23"/>
    </row>
    <row r="206" spans="1:13" x14ac:dyDescent="0.25">
      <c r="A206" s="25" t="s">
        <v>289</v>
      </c>
      <c r="B206" s="42" t="s">
        <v>98</v>
      </c>
      <c r="C206" s="173">
        <v>0</v>
      </c>
      <c r="E206" s="52"/>
      <c r="F206" s="50">
        <f t="shared" si="30"/>
        <v>0</v>
      </c>
      <c r="G206" s="52"/>
      <c r="H206" s="23"/>
      <c r="L206" s="23"/>
      <c r="M206" s="23"/>
    </row>
    <row r="207" spans="1:13" x14ac:dyDescent="0.25">
      <c r="A207" s="25" t="s">
        <v>290</v>
      </c>
      <c r="B207" s="51" t="s">
        <v>291</v>
      </c>
      <c r="C207" s="173">
        <v>0</v>
      </c>
      <c r="E207" s="52"/>
      <c r="F207" s="50"/>
      <c r="G207" s="52"/>
      <c r="H207" s="23"/>
      <c r="L207" s="23"/>
      <c r="M207" s="23"/>
    </row>
    <row r="208" spans="1:13" x14ac:dyDescent="0.25">
      <c r="A208" s="25" t="s">
        <v>292</v>
      </c>
      <c r="B208" s="58" t="s">
        <v>100</v>
      </c>
      <c r="C208" s="186">
        <f>SUM(C193:C206)</f>
        <v>676.86209399999996</v>
      </c>
      <c r="D208" s="42"/>
      <c r="E208" s="52"/>
      <c r="F208" s="52">
        <f>SUM(F193:F206)</f>
        <v>1</v>
      </c>
      <c r="G208" s="52"/>
      <c r="H208" s="23"/>
      <c r="L208" s="23"/>
      <c r="M208" s="23"/>
    </row>
    <row r="209" spans="1:13" outlineLevel="1" x14ac:dyDescent="0.25">
      <c r="A209" s="25" t="s">
        <v>293</v>
      </c>
      <c r="B209" s="53" t="s">
        <v>102</v>
      </c>
      <c r="C209" s="173"/>
      <c r="E209" s="52"/>
      <c r="F209" s="50">
        <f>IF($C$208=0,"",IF(C209="[for completion]","",C209/$C$208))</f>
        <v>0</v>
      </c>
      <c r="G209" s="52"/>
      <c r="H209" s="23"/>
      <c r="L209" s="23"/>
      <c r="M209" s="23"/>
    </row>
    <row r="210" spans="1:13" outlineLevel="1" x14ac:dyDescent="0.25">
      <c r="A210" s="25" t="s">
        <v>294</v>
      </c>
      <c r="B210" s="53" t="s">
        <v>102</v>
      </c>
      <c r="C210" s="175"/>
      <c r="E210" s="52"/>
      <c r="F210" s="50">
        <f t="shared" ref="F210:F215" si="31">IF($C$208=0,"",IF(C210="[for completion]","",C210/$C$208))</f>
        <v>0</v>
      </c>
      <c r="G210" s="52"/>
      <c r="H210" s="23"/>
      <c r="L210" s="23"/>
      <c r="M210" s="23"/>
    </row>
    <row r="211" spans="1:13" outlineLevel="1" x14ac:dyDescent="0.25">
      <c r="A211" s="25" t="s">
        <v>295</v>
      </c>
      <c r="B211" s="53" t="s">
        <v>102</v>
      </c>
      <c r="C211" s="175"/>
      <c r="E211" s="52"/>
      <c r="F211" s="50">
        <f t="shared" si="31"/>
        <v>0</v>
      </c>
      <c r="G211" s="52"/>
      <c r="H211" s="23"/>
      <c r="L211" s="23"/>
      <c r="M211" s="23"/>
    </row>
    <row r="212" spans="1:13" outlineLevel="1" x14ac:dyDescent="0.25">
      <c r="A212" s="25" t="s">
        <v>296</v>
      </c>
      <c r="B212" s="53" t="s">
        <v>102</v>
      </c>
      <c r="C212" s="175"/>
      <c r="E212" s="52"/>
      <c r="F212" s="50">
        <f t="shared" si="31"/>
        <v>0</v>
      </c>
      <c r="G212" s="52"/>
      <c r="H212" s="23"/>
      <c r="L212" s="23"/>
      <c r="M212" s="23"/>
    </row>
    <row r="213" spans="1:13" outlineLevel="1" x14ac:dyDescent="0.25">
      <c r="A213" s="25" t="s">
        <v>297</v>
      </c>
      <c r="B213" s="53" t="s">
        <v>102</v>
      </c>
      <c r="C213" s="175"/>
      <c r="E213" s="52"/>
      <c r="F213" s="50">
        <f t="shared" si="31"/>
        <v>0</v>
      </c>
      <c r="G213" s="52"/>
      <c r="H213" s="23"/>
      <c r="L213" s="23"/>
      <c r="M213" s="23"/>
    </row>
    <row r="214" spans="1:13" outlineLevel="1" x14ac:dyDescent="0.25">
      <c r="A214" s="25" t="s">
        <v>298</v>
      </c>
      <c r="B214" s="53" t="s">
        <v>102</v>
      </c>
      <c r="C214" s="175"/>
      <c r="E214" s="52"/>
      <c r="F214" s="50">
        <f t="shared" si="31"/>
        <v>0</v>
      </c>
      <c r="G214" s="52"/>
      <c r="H214" s="23"/>
      <c r="L214" s="23"/>
      <c r="M214" s="23"/>
    </row>
    <row r="215" spans="1:13" outlineLevel="1" x14ac:dyDescent="0.25">
      <c r="A215" s="25" t="s">
        <v>299</v>
      </c>
      <c r="B215" s="53" t="s">
        <v>102</v>
      </c>
      <c r="C215" s="175"/>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90">
        <f>C208</f>
        <v>676.86209399999996</v>
      </c>
      <c r="E217" s="62"/>
      <c r="F217" s="50">
        <f>IF($C$38=0,"",IF(C217="[for completion]","",IF(C217="","",C217/$C$38)))</f>
        <v>0.10227063849096356</v>
      </c>
      <c r="G217" s="50">
        <f>IF($C$39=0,"",IF(C217="[for completion]","",IF(C217="","",C217/$C$39)))</f>
        <v>0.13878656838220216</v>
      </c>
      <c r="H217" s="23"/>
      <c r="L217" s="23"/>
      <c r="M217" s="23"/>
    </row>
    <row r="218" spans="1:13" x14ac:dyDescent="0.25">
      <c r="A218" s="25" t="s">
        <v>303</v>
      </c>
      <c r="B218" s="21" t="s">
        <v>304</v>
      </c>
      <c r="C218" s="173">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3">
        <v>0</v>
      </c>
      <c r="E219" s="62"/>
      <c r="F219" s="50">
        <f t="shared" si="32"/>
        <v>0</v>
      </c>
      <c r="G219" s="50">
        <f t="shared" si="33"/>
        <v>0</v>
      </c>
      <c r="H219" s="23"/>
      <c r="L219" s="23"/>
      <c r="M219" s="23"/>
    </row>
    <row r="220" spans="1:13" x14ac:dyDescent="0.25">
      <c r="A220" s="25" t="s">
        <v>306</v>
      </c>
      <c r="B220" s="58" t="s">
        <v>100</v>
      </c>
      <c r="C220" s="190">
        <f>SUM(C217:C219)</f>
        <v>676.86209399999996</v>
      </c>
      <c r="E220" s="62"/>
      <c r="F220" s="61">
        <f>SUM(F217:F219)</f>
        <v>0.10227063849096356</v>
      </c>
      <c r="G220" s="61">
        <f>SUM(G217:G219)</f>
        <v>0.13878656838220216</v>
      </c>
      <c r="H220" s="23"/>
      <c r="L220" s="23"/>
      <c r="M220" s="23"/>
    </row>
    <row r="221" spans="1:13" outlineLevel="1" x14ac:dyDescent="0.25">
      <c r="A221" s="25" t="s">
        <v>307</v>
      </c>
      <c r="B221" s="53" t="s">
        <v>102</v>
      </c>
      <c r="C221" s="175"/>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For completion]" xr:uid="{00000000-0004-0000-0400-00001B000000}"/>
    <hyperlink ref="C29" r:id="rId5" display="[For completion]"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topLeftCell="A241" zoomScale="80" zoomScaleNormal="80" workbookViewId="0">
      <selection activeCell="C260" sqref="C260"/>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200"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2">
        <f>'A. HTT General'!C53</f>
        <v>5941.4802179999997</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9">
        <f>SUM(C12:C14)</f>
        <v>5941.4802179999997</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5209</v>
      </c>
      <c r="D28" s="100" t="s">
        <v>956</v>
      </c>
      <c r="F28" s="100">
        <f>C28</f>
        <v>5209</v>
      </c>
    </row>
    <row r="29" spans="1:7" outlineLevel="1" x14ac:dyDescent="0.25">
      <c r="A29" s="100" t="s">
        <v>509</v>
      </c>
      <c r="B29" s="119" t="s">
        <v>510</v>
      </c>
      <c r="C29" s="95">
        <v>4690</v>
      </c>
      <c r="F29" s="100">
        <f t="shared" ref="F29:F30" si="1">C29</f>
        <v>4690</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4">
        <v>1.4999999999999999E-2</v>
      </c>
      <c r="D36" s="135" t="s">
        <v>956</v>
      </c>
      <c r="F36" s="135">
        <f>C36</f>
        <v>1.4999999999999999E-2</v>
      </c>
    </row>
    <row r="37" spans="1:7" outlineLevel="1" x14ac:dyDescent="0.25">
      <c r="A37" s="100" t="s">
        <v>522</v>
      </c>
      <c r="B37" s="100" t="s">
        <v>1194</v>
      </c>
      <c r="C37" s="174">
        <v>1.4999999999999999E-2</v>
      </c>
      <c r="D37" s="135" t="s">
        <v>956</v>
      </c>
      <c r="F37" s="135">
        <f>C37</f>
        <v>1.4999999999999999E-2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1254</v>
      </c>
      <c r="C99" s="174">
        <v>3.2629855336833843E-3</v>
      </c>
      <c r="D99" s="135" t="s">
        <v>956</v>
      </c>
      <c r="E99" s="135"/>
      <c r="F99" s="135">
        <f>C99</f>
        <v>3.2629855336833843E-3</v>
      </c>
      <c r="G99" s="100"/>
    </row>
    <row r="100" spans="1:7" x14ac:dyDescent="0.25">
      <c r="A100" s="100" t="s">
        <v>613</v>
      </c>
      <c r="B100" s="121" t="s">
        <v>1255</v>
      </c>
      <c r="C100" s="174">
        <v>4.4892947584328725E-3</v>
      </c>
      <c r="D100" s="135" t="s">
        <v>956</v>
      </c>
      <c r="E100" s="135"/>
      <c r="F100" s="135">
        <f t="shared" ref="F100:F117" si="5">C100</f>
        <v>4.4892947584328725E-3</v>
      </c>
      <c r="G100" s="100"/>
    </row>
    <row r="101" spans="1:7" x14ac:dyDescent="0.25">
      <c r="A101" s="100" t="s">
        <v>614</v>
      </c>
      <c r="B101" s="121" t="s">
        <v>1197</v>
      </c>
      <c r="C101" s="174">
        <v>6.962692541611354E-4</v>
      </c>
      <c r="D101" s="135" t="s">
        <v>956</v>
      </c>
      <c r="E101" s="135"/>
      <c r="F101" s="135">
        <f t="shared" si="5"/>
        <v>6.962692541611354E-4</v>
      </c>
      <c r="G101" s="100"/>
    </row>
    <row r="102" spans="1:7" x14ac:dyDescent="0.25">
      <c r="A102" s="100" t="s">
        <v>615</v>
      </c>
      <c r="B102" s="121" t="s">
        <v>1199</v>
      </c>
      <c r="C102" s="174">
        <v>0.77686948700365088</v>
      </c>
      <c r="D102" s="135" t="s">
        <v>956</v>
      </c>
      <c r="E102" s="135"/>
      <c r="F102" s="135">
        <f t="shared" si="5"/>
        <v>0.77686948700365088</v>
      </c>
      <c r="G102" s="100"/>
    </row>
    <row r="103" spans="1:7" x14ac:dyDescent="0.25">
      <c r="A103" s="100" t="s">
        <v>616</v>
      </c>
      <c r="B103" s="121" t="s">
        <v>1195</v>
      </c>
      <c r="C103" s="174">
        <v>7.4151046176217358E-2</v>
      </c>
      <c r="D103" s="135" t="s">
        <v>956</v>
      </c>
      <c r="E103" s="135"/>
      <c r="F103" s="135">
        <f t="shared" si="5"/>
        <v>7.4151046176217358E-2</v>
      </c>
      <c r="G103" s="100"/>
    </row>
    <row r="104" spans="1:7" x14ac:dyDescent="0.25">
      <c r="A104" s="100" t="s">
        <v>617</v>
      </c>
      <c r="B104" s="121" t="s">
        <v>1196</v>
      </c>
      <c r="C104" s="174">
        <v>4.3133305270225504E-3</v>
      </c>
      <c r="D104" s="135" t="s">
        <v>956</v>
      </c>
      <c r="E104" s="135"/>
      <c r="F104" s="135">
        <f t="shared" si="5"/>
        <v>4.3133305270225504E-3</v>
      </c>
      <c r="G104" s="100"/>
    </row>
    <row r="105" spans="1:7" x14ac:dyDescent="0.25">
      <c r="A105" s="100" t="s">
        <v>618</v>
      </c>
      <c r="B105" s="121" t="s">
        <v>1256</v>
      </c>
      <c r="C105" s="174">
        <v>1.373567983156079E-2</v>
      </c>
      <c r="D105" s="135" t="s">
        <v>956</v>
      </c>
      <c r="E105" s="135"/>
      <c r="F105" s="135">
        <f t="shared" si="5"/>
        <v>1.373567983156079E-2</v>
      </c>
      <c r="G105" s="100"/>
    </row>
    <row r="106" spans="1:7" x14ac:dyDescent="0.25">
      <c r="A106" s="100" t="s">
        <v>619</v>
      </c>
      <c r="B106" s="121" t="s">
        <v>1198</v>
      </c>
      <c r="C106" s="174">
        <v>4.5893697024171426E-2</v>
      </c>
      <c r="D106" s="135" t="s">
        <v>956</v>
      </c>
      <c r="E106" s="135"/>
      <c r="F106" s="135">
        <f t="shared" si="5"/>
        <v>4.5893697024171426E-2</v>
      </c>
      <c r="G106" s="100"/>
    </row>
    <row r="107" spans="1:7" x14ac:dyDescent="0.25">
      <c r="A107" s="100" t="s">
        <v>620</v>
      </c>
      <c r="B107" s="121" t="s">
        <v>1257</v>
      </c>
      <c r="C107" s="174">
        <v>7.2439827148811017E-3</v>
      </c>
      <c r="D107" s="135" t="s">
        <v>956</v>
      </c>
      <c r="E107" s="135"/>
      <c r="F107" s="135">
        <f t="shared" si="5"/>
        <v>7.2439827148811017E-3</v>
      </c>
      <c r="G107" s="100"/>
    </row>
    <row r="108" spans="1:7" x14ac:dyDescent="0.25">
      <c r="A108" s="100" t="s">
        <v>621</v>
      </c>
      <c r="B108" s="121" t="s">
        <v>1258</v>
      </c>
      <c r="C108" s="174">
        <v>6.1949919295346883E-3</v>
      </c>
      <c r="D108" s="135" t="s">
        <v>956</v>
      </c>
      <c r="E108" s="135"/>
      <c r="F108" s="135">
        <f t="shared" si="5"/>
        <v>6.1949919295346883E-3</v>
      </c>
      <c r="G108" s="100"/>
    </row>
    <row r="109" spans="1:7" x14ac:dyDescent="0.25">
      <c r="A109" s="100" t="s">
        <v>622</v>
      </c>
      <c r="B109" s="121" t="s">
        <v>1259</v>
      </c>
      <c r="C109" s="174">
        <v>6.3149235414991997E-2</v>
      </c>
      <c r="D109" s="135" t="s">
        <v>956</v>
      </c>
      <c r="E109" s="135"/>
      <c r="F109" s="135">
        <f t="shared" si="5"/>
        <v>6.3149235414991997E-2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7.7943087918903517E-2</v>
      </c>
      <c r="D160" s="135" t="s">
        <v>956</v>
      </c>
      <c r="E160" s="136"/>
      <c r="F160" s="135">
        <f>C160</f>
        <v>7.7943087918903517E-2</v>
      </c>
    </row>
    <row r="161" spans="1:7" x14ac:dyDescent="0.25">
      <c r="A161" s="100" t="s">
        <v>658</v>
      </c>
      <c r="B161" s="100" t="s">
        <v>659</v>
      </c>
      <c r="C161" s="135">
        <v>0.81483427603326575</v>
      </c>
      <c r="D161" s="135" t="s">
        <v>956</v>
      </c>
      <c r="E161" s="136"/>
      <c r="F161" s="135">
        <f t="shared" ref="F161:F162" si="7">C161</f>
        <v>0.81483427603326575</v>
      </c>
    </row>
    <row r="162" spans="1:7" x14ac:dyDescent="0.25">
      <c r="A162" s="100" t="s">
        <v>660</v>
      </c>
      <c r="B162" s="100" t="s">
        <v>98</v>
      </c>
      <c r="C162" s="135">
        <v>0.10722263604783074</v>
      </c>
      <c r="D162" s="135" t="s">
        <v>956</v>
      </c>
      <c r="E162" s="136"/>
      <c r="F162" s="135">
        <f t="shared" si="7"/>
        <v>0.10722263604783074</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7">
        <v>7.8342700303566451E-2</v>
      </c>
      <c r="D170" s="173" t="s">
        <v>956</v>
      </c>
      <c r="E170" s="135"/>
      <c r="F170" s="187">
        <f>C170</f>
        <v>7.8342700303566451E-2</v>
      </c>
    </row>
    <row r="171" spans="1:7" x14ac:dyDescent="0.25">
      <c r="A171" s="100" t="s">
        <v>670</v>
      </c>
      <c r="B171" s="122" t="s">
        <v>671</v>
      </c>
      <c r="C171" s="198">
        <v>0.25172904669792656</v>
      </c>
      <c r="D171" s="173" t="s">
        <v>956</v>
      </c>
      <c r="E171" s="135"/>
      <c r="F171" s="188">
        <f t="shared" ref="F171:F174" si="8">C171</f>
        <v>0.25172904669792656</v>
      </c>
    </row>
    <row r="172" spans="1:7" x14ac:dyDescent="0.25">
      <c r="A172" s="100" t="s">
        <v>672</v>
      </c>
      <c r="B172" s="122" t="s">
        <v>673</v>
      </c>
      <c r="C172" s="198">
        <v>0.20463500821246614</v>
      </c>
      <c r="D172" s="173" t="s">
        <v>956</v>
      </c>
      <c r="E172" s="135"/>
      <c r="F172" s="188">
        <f t="shared" si="8"/>
        <v>0.20463500821246614</v>
      </c>
    </row>
    <row r="173" spans="1:7" x14ac:dyDescent="0.25">
      <c r="A173" s="100" t="s">
        <v>674</v>
      </c>
      <c r="B173" s="122" t="s">
        <v>675</v>
      </c>
      <c r="C173" s="198">
        <v>0.2499080604108658</v>
      </c>
      <c r="D173" s="173" t="s">
        <v>956</v>
      </c>
      <c r="E173" s="135"/>
      <c r="F173" s="188">
        <f t="shared" si="8"/>
        <v>0.2499080604108658</v>
      </c>
    </row>
    <row r="174" spans="1:7" x14ac:dyDescent="0.25">
      <c r="A174" s="100" t="s">
        <v>676</v>
      </c>
      <c r="B174" s="122" t="s">
        <v>677</v>
      </c>
      <c r="C174" s="198">
        <v>0.21538518437517504</v>
      </c>
      <c r="D174" s="173" t="s">
        <v>956</v>
      </c>
      <c r="E174" s="135"/>
      <c r="F174" s="188">
        <f t="shared" si="8"/>
        <v>0.21538518437517504</v>
      </c>
    </row>
    <row r="175" spans="1:7" outlineLevel="1" x14ac:dyDescent="0.25">
      <c r="A175" s="100" t="s">
        <v>678</v>
      </c>
      <c r="B175" s="119"/>
      <c r="C175" s="198"/>
      <c r="D175" s="135"/>
      <c r="E175" s="135"/>
      <c r="F175" s="184"/>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2">
        <v>1140.6182027260509</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1291</v>
      </c>
      <c r="D191" s="100">
        <v>2948</v>
      </c>
      <c r="E191" s="127"/>
      <c r="F191" s="114">
        <f t="shared" ref="F191:F213" si="9">IF($C$214=0,"",IF(C191="[for completion]","",IF(C191="","",C191/$C$214)))</f>
        <v>0.21730348426190876</v>
      </c>
      <c r="G191" s="114">
        <f t="shared" ref="G191:G213" si="10">IF($D$214=0,"",IF(D191="[for completion]","",IF(D191="","",D191/$D$214)))</f>
        <v>0.5659435592244193</v>
      </c>
    </row>
    <row r="192" spans="1:7" x14ac:dyDescent="0.25">
      <c r="A192" s="100" t="s">
        <v>698</v>
      </c>
      <c r="B192" s="121" t="s">
        <v>1202</v>
      </c>
      <c r="C192" s="95">
        <v>1960</v>
      </c>
      <c r="D192" s="100">
        <v>1351</v>
      </c>
      <c r="E192" s="127"/>
      <c r="F192" s="114">
        <f t="shared" si="9"/>
        <v>0.32991078942938901</v>
      </c>
      <c r="G192" s="114">
        <f t="shared" si="10"/>
        <v>0.25935880207333462</v>
      </c>
    </row>
    <row r="193" spans="1:7" x14ac:dyDescent="0.25">
      <c r="A193" s="100" t="s">
        <v>699</v>
      </c>
      <c r="B193" s="121" t="s">
        <v>1203</v>
      </c>
      <c r="C193" s="95">
        <v>1468</v>
      </c>
      <c r="D193" s="100">
        <v>605</v>
      </c>
      <c r="E193" s="127"/>
      <c r="F193" s="114">
        <f t="shared" si="9"/>
        <v>0.24709644840935868</v>
      </c>
      <c r="G193" s="114">
        <f t="shared" si="10"/>
        <v>0.11614513342292186</v>
      </c>
    </row>
    <row r="194" spans="1:7" x14ac:dyDescent="0.25">
      <c r="A194" s="100" t="s">
        <v>700</v>
      </c>
      <c r="B194" s="121" t="s">
        <v>1204</v>
      </c>
      <c r="C194" s="95">
        <v>689</v>
      </c>
      <c r="D194" s="100">
        <v>204</v>
      </c>
      <c r="E194" s="127"/>
      <c r="F194" s="114">
        <f t="shared" si="9"/>
        <v>0.11597374179431072</v>
      </c>
      <c r="G194" s="114">
        <f t="shared" si="10"/>
        <v>3.9162987137646384E-2</v>
      </c>
    </row>
    <row r="195" spans="1:7" x14ac:dyDescent="0.25">
      <c r="A195" s="100" t="s">
        <v>701</v>
      </c>
      <c r="B195" s="121" t="s">
        <v>1205</v>
      </c>
      <c r="C195" s="95">
        <v>242</v>
      </c>
      <c r="D195" s="100">
        <v>55</v>
      </c>
      <c r="E195" s="127"/>
      <c r="F195" s="114">
        <f t="shared" si="9"/>
        <v>4.0733883184649052E-2</v>
      </c>
      <c r="G195" s="114">
        <f t="shared" si="10"/>
        <v>1.0558648492992897E-2</v>
      </c>
    </row>
    <row r="196" spans="1:7" x14ac:dyDescent="0.25">
      <c r="A196" s="100" t="s">
        <v>702</v>
      </c>
      <c r="B196" s="121" t="s">
        <v>1206</v>
      </c>
      <c r="C196" s="95">
        <v>291</v>
      </c>
      <c r="D196" s="100">
        <v>46</v>
      </c>
      <c r="E196" s="127"/>
      <c r="F196" s="114">
        <f t="shared" si="9"/>
        <v>4.8981652920383777E-2</v>
      </c>
      <c r="G196" s="114">
        <f t="shared" si="10"/>
        <v>8.8308696486849685E-3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5941</v>
      </c>
      <c r="D214" s="121">
        <f>SUM(D190:D213)</f>
        <v>5209</v>
      </c>
      <c r="E214" s="116"/>
      <c r="F214" s="131">
        <f>SUM(F190:F213)</f>
        <v>1</v>
      </c>
      <c r="G214" s="131">
        <f>SUM(G190:G213)</f>
        <v>1.0000000000000002</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4">
        <v>0.57799999999999996</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1111</v>
      </c>
      <c r="D219" s="95">
        <v>2077</v>
      </c>
      <c r="F219" s="114">
        <f t="shared" ref="F219:F233" si="11">IF($C$227=0,"",IF(C219="[for completion]","",C219/$C$227))</f>
        <v>0.18700555462043428</v>
      </c>
      <c r="G219" s="114">
        <f t="shared" ref="G219:G233" si="12">IF($D$227=0,"",IF(D219="[for completion]","",D219/$D$227))</f>
        <v>0.39873296218084087</v>
      </c>
    </row>
    <row r="220" spans="1:7" x14ac:dyDescent="0.25">
      <c r="A220" s="100" t="s">
        <v>727</v>
      </c>
      <c r="B220" s="100" t="s">
        <v>728</v>
      </c>
      <c r="C220" s="95">
        <v>575</v>
      </c>
      <c r="D220" s="95">
        <v>538</v>
      </c>
      <c r="F220" s="114">
        <f t="shared" si="11"/>
        <v>9.6785053021376868E-2</v>
      </c>
      <c r="G220" s="114">
        <f t="shared" si="12"/>
        <v>0.10328277980418507</v>
      </c>
    </row>
    <row r="221" spans="1:7" x14ac:dyDescent="0.25">
      <c r="A221" s="100" t="s">
        <v>729</v>
      </c>
      <c r="B221" s="100" t="s">
        <v>730</v>
      </c>
      <c r="C221" s="95">
        <v>786</v>
      </c>
      <c r="D221" s="95">
        <v>614</v>
      </c>
      <c r="F221" s="114">
        <f t="shared" si="11"/>
        <v>0.13230095943443865</v>
      </c>
      <c r="G221" s="114">
        <f t="shared" si="12"/>
        <v>0.11787291226722979</v>
      </c>
    </row>
    <row r="222" spans="1:7" x14ac:dyDescent="0.25">
      <c r="A222" s="100" t="s">
        <v>731</v>
      </c>
      <c r="B222" s="100" t="s">
        <v>732</v>
      </c>
      <c r="C222" s="95">
        <v>1484</v>
      </c>
      <c r="D222" s="95">
        <v>896</v>
      </c>
      <c r="F222" s="114">
        <f t="shared" si="11"/>
        <v>0.2497895977108231</v>
      </c>
      <c r="G222" s="114">
        <f t="shared" si="12"/>
        <v>0.17200998272221155</v>
      </c>
    </row>
    <row r="223" spans="1:7" x14ac:dyDescent="0.25">
      <c r="A223" s="100" t="s">
        <v>733</v>
      </c>
      <c r="B223" s="100" t="s">
        <v>734</v>
      </c>
      <c r="C223" s="95">
        <v>1985</v>
      </c>
      <c r="D223" s="95">
        <v>1084</v>
      </c>
      <c r="F223" s="114">
        <f t="shared" si="11"/>
        <v>0.33411883521292712</v>
      </c>
      <c r="G223" s="114">
        <f t="shared" si="12"/>
        <v>0.20810136302553273</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5941</v>
      </c>
      <c r="D227" s="100">
        <f>SUM(D219:D226)</f>
        <v>5209</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4">
        <v>0.51700000000000002</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1467</v>
      </c>
      <c r="D241" s="100">
        <v>2777</v>
      </c>
      <c r="F241" s="114">
        <f>IF($C$249=0,"",IF(C241="[Mark as ND1 if not relevant]","",C241/$C$249))</f>
        <v>0.24692812657801716</v>
      </c>
      <c r="G241" s="114">
        <f>IF($D$249=0,"",IF(D241="[Mark as ND1 if not relevant]","",D241/$D$249))</f>
        <v>0.53311576118256865</v>
      </c>
    </row>
    <row r="242" spans="1:7" x14ac:dyDescent="0.25">
      <c r="A242" s="100" t="s">
        <v>760</v>
      </c>
      <c r="B242" s="100" t="s">
        <v>728</v>
      </c>
      <c r="C242" s="95">
        <v>992</v>
      </c>
      <c r="D242" s="100">
        <v>704</v>
      </c>
      <c r="F242" s="114">
        <f t="shared" ref="F242:F248" si="13">IF($C$249=0,"",IF(C242="[Mark as ND1 if not relevant]","",C242/$C$249))</f>
        <v>0.1669752566907928</v>
      </c>
      <c r="G242" s="114">
        <f t="shared" ref="G242:G248" si="14">IF($D$249=0,"",IF(D242="[Mark as ND1 if not relevant]","",D242/$D$249))</f>
        <v>0.13515070071030907</v>
      </c>
    </row>
    <row r="243" spans="1:7" x14ac:dyDescent="0.25">
      <c r="A243" s="100" t="s">
        <v>761</v>
      </c>
      <c r="B243" s="100" t="s">
        <v>730</v>
      </c>
      <c r="C243" s="95">
        <v>1334</v>
      </c>
      <c r="D243" s="100">
        <v>722</v>
      </c>
      <c r="F243" s="114">
        <f t="shared" si="13"/>
        <v>0.22454132300959434</v>
      </c>
      <c r="G243" s="114">
        <f t="shared" si="14"/>
        <v>0.13860625839892493</v>
      </c>
    </row>
    <row r="244" spans="1:7" x14ac:dyDescent="0.25">
      <c r="A244" s="100" t="s">
        <v>762</v>
      </c>
      <c r="B244" s="100" t="s">
        <v>732</v>
      </c>
      <c r="C244" s="95">
        <v>1575</v>
      </c>
      <c r="D244" s="100">
        <v>712</v>
      </c>
      <c r="F244" s="114">
        <f t="shared" si="13"/>
        <v>0.26510688436290186</v>
      </c>
      <c r="G244" s="114">
        <f t="shared" si="14"/>
        <v>0.13668650412747169</v>
      </c>
    </row>
    <row r="245" spans="1:7" x14ac:dyDescent="0.25">
      <c r="A245" s="100" t="s">
        <v>763</v>
      </c>
      <c r="B245" s="100" t="s">
        <v>734</v>
      </c>
      <c r="C245" s="95">
        <v>452</v>
      </c>
      <c r="D245" s="100">
        <v>219</v>
      </c>
      <c r="F245" s="114">
        <f t="shared" si="13"/>
        <v>7.6081467766369301E-2</v>
      </c>
      <c r="G245" s="114">
        <f t="shared" si="14"/>
        <v>4.2042618544826264E-2</v>
      </c>
    </row>
    <row r="246" spans="1:7" x14ac:dyDescent="0.25">
      <c r="A246" s="100" t="s">
        <v>764</v>
      </c>
      <c r="B246" s="100" t="s">
        <v>736</v>
      </c>
      <c r="C246" s="95">
        <v>73</v>
      </c>
      <c r="D246" s="100">
        <v>49</v>
      </c>
      <c r="F246" s="114">
        <f t="shared" si="13"/>
        <v>1.2287493687931325E-2</v>
      </c>
      <c r="G246" s="114">
        <f t="shared" si="14"/>
        <v>9.4067959301209446E-3</v>
      </c>
    </row>
    <row r="247" spans="1:7" x14ac:dyDescent="0.25">
      <c r="A247" s="100" t="s">
        <v>765</v>
      </c>
      <c r="B247" s="100" t="s">
        <v>738</v>
      </c>
      <c r="C247" s="95">
        <v>15</v>
      </c>
      <c r="D247" s="100">
        <v>12</v>
      </c>
      <c r="F247" s="114">
        <f t="shared" si="13"/>
        <v>2.524827470122875E-3</v>
      </c>
      <c r="G247" s="114">
        <f t="shared" si="14"/>
        <v>2.3037051257439049E-3</v>
      </c>
    </row>
    <row r="248" spans="1:7" x14ac:dyDescent="0.25">
      <c r="A248" s="100" t="s">
        <v>766</v>
      </c>
      <c r="B248" s="100" t="s">
        <v>740</v>
      </c>
      <c r="C248" s="95">
        <v>33</v>
      </c>
      <c r="D248" s="100">
        <v>14</v>
      </c>
      <c r="F248" s="114">
        <f t="shared" si="13"/>
        <v>5.5546204342703251E-3</v>
      </c>
      <c r="G248" s="114">
        <f t="shared" si="14"/>
        <v>2.6876559800345554E-3</v>
      </c>
    </row>
    <row r="249" spans="1:7" x14ac:dyDescent="0.25">
      <c r="A249" s="100" t="s">
        <v>767</v>
      </c>
      <c r="B249" s="130" t="s">
        <v>100</v>
      </c>
      <c r="C249" s="100">
        <f>SUM(C241:C248)</f>
        <v>5941</v>
      </c>
      <c r="D249" s="100">
        <f>SUM(D241:D248)</f>
        <v>5209</v>
      </c>
      <c r="F249" s="116">
        <f>SUM(F241:F248)</f>
        <v>0.99999999999999989</v>
      </c>
      <c r="G249" s="116">
        <f>SUM(G241:G248)</f>
        <v>1</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8">
        <v>0.94109911837461246</v>
      </c>
      <c r="E260" s="116"/>
      <c r="F260" s="116"/>
      <c r="G260" s="116"/>
    </row>
    <row r="261" spans="1:14" x14ac:dyDescent="0.25">
      <c r="A261" s="100" t="s">
        <v>780</v>
      </c>
      <c r="B261" s="100" t="s">
        <v>781</v>
      </c>
      <c r="C261" s="198">
        <v>0</v>
      </c>
      <c r="E261" s="116"/>
      <c r="F261" s="116"/>
    </row>
    <row r="262" spans="1:14" x14ac:dyDescent="0.25">
      <c r="A262" s="100" t="s">
        <v>782</v>
      </c>
      <c r="B262" s="100" t="s">
        <v>783</v>
      </c>
      <c r="C262" s="198">
        <v>5.0385554611973631E-2</v>
      </c>
      <c r="E262" s="116"/>
      <c r="F262" s="116"/>
    </row>
    <row r="263" spans="1:14" x14ac:dyDescent="0.25">
      <c r="A263" s="100" t="s">
        <v>784</v>
      </c>
      <c r="B263" s="121" t="s">
        <v>1134</v>
      </c>
      <c r="C263" s="198">
        <v>0</v>
      </c>
      <c r="D263" s="127"/>
      <c r="E263" s="127"/>
      <c r="F263" s="128"/>
      <c r="G263" s="128"/>
      <c r="H263" s="95"/>
      <c r="I263" s="100"/>
      <c r="J263" s="100"/>
      <c r="K263" s="100"/>
      <c r="L263" s="95"/>
      <c r="M263" s="95"/>
      <c r="N263" s="95"/>
    </row>
    <row r="264" spans="1:14" x14ac:dyDescent="0.25">
      <c r="A264" s="100" t="s">
        <v>1142</v>
      </c>
      <c r="B264" s="100" t="s">
        <v>98</v>
      </c>
      <c r="C264" s="198">
        <v>8.5153270134139484E-3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4">
        <v>0.96636906230965092</v>
      </c>
      <c r="E277" s="95"/>
      <c r="F277" s="95"/>
    </row>
    <row r="278" spans="1:7" x14ac:dyDescent="0.25">
      <c r="A278" s="100" t="s">
        <v>802</v>
      </c>
      <c r="B278" s="100" t="s">
        <v>803</v>
      </c>
      <c r="C278" s="174">
        <v>0</v>
      </c>
      <c r="E278" s="95"/>
      <c r="F278" s="95"/>
    </row>
    <row r="279" spans="1:7" x14ac:dyDescent="0.25">
      <c r="A279" s="100" t="s">
        <v>804</v>
      </c>
      <c r="B279" s="100" t="s">
        <v>98</v>
      </c>
      <c r="C279" s="174">
        <v>3.3630937690349139E-2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3" t="s">
        <v>956</v>
      </c>
      <c r="G361" s="100"/>
    </row>
    <row r="362" spans="1:7" x14ac:dyDescent="0.25">
      <c r="A362" s="100" t="s">
        <v>883</v>
      </c>
      <c r="B362" s="121" t="s">
        <v>884</v>
      </c>
      <c r="C362" s="173" t="s">
        <v>956</v>
      </c>
      <c r="G362" s="100"/>
    </row>
    <row r="363" spans="1:7" x14ac:dyDescent="0.25">
      <c r="A363" s="100" t="s">
        <v>885</v>
      </c>
      <c r="B363" s="121" t="s">
        <v>886</v>
      </c>
      <c r="C363" s="173" t="s">
        <v>956</v>
      </c>
      <c r="G363" s="100"/>
    </row>
    <row r="364" spans="1:7" x14ac:dyDescent="0.25">
      <c r="A364" s="100" t="s">
        <v>887</v>
      </c>
      <c r="B364" s="121" t="s">
        <v>888</v>
      </c>
      <c r="C364" s="173" t="s">
        <v>956</v>
      </c>
      <c r="G364" s="100"/>
    </row>
    <row r="365" spans="1:7" x14ac:dyDescent="0.25">
      <c r="A365" s="100" t="s">
        <v>889</v>
      </c>
      <c r="B365" s="121" t="s">
        <v>890</v>
      </c>
      <c r="C365" s="173" t="s">
        <v>956</v>
      </c>
      <c r="G365" s="100"/>
    </row>
    <row r="366" spans="1:7" x14ac:dyDescent="0.25">
      <c r="A366" s="100" t="s">
        <v>891</v>
      </c>
      <c r="B366" s="121" t="s">
        <v>892</v>
      </c>
      <c r="C366" s="173" t="s">
        <v>956</v>
      </c>
      <c r="G366" s="100"/>
    </row>
    <row r="367" spans="1:7" x14ac:dyDescent="0.25">
      <c r="A367" s="100" t="s">
        <v>893</v>
      </c>
      <c r="B367" s="121" t="s">
        <v>894</v>
      </c>
      <c r="C367" s="173" t="s">
        <v>956</v>
      </c>
      <c r="G367" s="100"/>
    </row>
    <row r="368" spans="1:7" x14ac:dyDescent="0.25">
      <c r="A368" s="100" t="s">
        <v>895</v>
      </c>
      <c r="B368" s="121" t="s">
        <v>896</v>
      </c>
      <c r="C368" s="173" t="s">
        <v>956</v>
      </c>
      <c r="G368" s="100"/>
    </row>
    <row r="369" spans="1:7" x14ac:dyDescent="0.25">
      <c r="A369" s="100" t="s">
        <v>897</v>
      </c>
      <c r="B369" s="121" t="s">
        <v>898</v>
      </c>
      <c r="C369" s="173" t="s">
        <v>956</v>
      </c>
      <c r="G369" s="100"/>
    </row>
    <row r="370" spans="1:7" x14ac:dyDescent="0.25">
      <c r="A370" s="100" t="s">
        <v>899</v>
      </c>
      <c r="B370" s="121" t="s">
        <v>98</v>
      </c>
      <c r="C370" s="173"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topLeftCell="A4" zoomScale="80" zoomScaleNormal="80" workbookViewId="0">
      <selection activeCell="C1" sqref="C1"/>
    </sheetView>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C1:O37"/>
  <sheetViews>
    <sheetView showGridLines="0" zoomScale="90" zoomScaleNormal="90" workbookViewId="0">
      <selection activeCell="C2" sqref="C2"/>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16" t="s">
        <v>1240</v>
      </c>
      <c r="E2" s="216"/>
      <c r="F2" s="216"/>
      <c r="G2" s="216"/>
      <c r="H2" s="216"/>
      <c r="I2" s="216"/>
      <c r="J2" s="216"/>
      <c r="K2" s="216"/>
      <c r="L2" s="216"/>
      <c r="M2" s="216"/>
      <c r="N2" s="146"/>
      <c r="O2" s="2"/>
    </row>
    <row r="3" spans="3:15" x14ac:dyDescent="0.25">
      <c r="C3" s="147"/>
      <c r="D3" s="148"/>
      <c r="E3" s="148"/>
      <c r="F3" s="148"/>
      <c r="G3" s="148"/>
      <c r="H3" s="148"/>
      <c r="I3" s="148"/>
      <c r="J3" s="148"/>
      <c r="K3" s="148"/>
      <c r="L3" s="148"/>
      <c r="M3" s="148"/>
      <c r="N3" s="149"/>
      <c r="O3" s="2"/>
    </row>
    <row r="4" spans="3:15" ht="26.25" x14ac:dyDescent="0.25">
      <c r="C4" s="147"/>
      <c r="D4" s="217" t="s">
        <v>1241</v>
      </c>
      <c r="E4" s="217"/>
      <c r="F4" s="217"/>
      <c r="G4" s="217"/>
      <c r="H4" s="217"/>
      <c r="I4" s="217"/>
      <c r="J4" s="217"/>
      <c r="K4" s="217"/>
      <c r="L4" s="217"/>
      <c r="M4" s="217"/>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18" t="s">
        <v>1245</v>
      </c>
      <c r="E11" s="219"/>
      <c r="F11" s="219"/>
      <c r="G11" s="219"/>
      <c r="H11" s="219"/>
      <c r="I11" s="220"/>
      <c r="J11" s="203">
        <v>6618.3423119999998</v>
      </c>
      <c r="K11" s="203">
        <v>6618.3423119999998</v>
      </c>
      <c r="L11" s="203">
        <v>6618.3423119999998</v>
      </c>
      <c r="M11" s="203">
        <v>6618.3423119999998</v>
      </c>
      <c r="N11" s="149"/>
      <c r="O11" s="158"/>
    </row>
    <row r="12" spans="3:15" x14ac:dyDescent="0.25">
      <c r="C12" s="147"/>
      <c r="D12" s="221" t="s">
        <v>1246</v>
      </c>
      <c r="E12" s="222"/>
      <c r="F12" s="222"/>
      <c r="G12" s="222"/>
      <c r="H12" s="222"/>
      <c r="I12" s="223"/>
      <c r="J12" s="204">
        <v>0.51700000000000002</v>
      </c>
      <c r="K12" s="206">
        <v>0.54800000000000004</v>
      </c>
      <c r="L12" s="206">
        <v>0.58799999999999997</v>
      </c>
      <c r="M12" s="206">
        <v>0.621</v>
      </c>
      <c r="N12" s="149"/>
      <c r="O12" s="2"/>
    </row>
    <row r="13" spans="3:15" x14ac:dyDescent="0.25">
      <c r="C13" s="147"/>
      <c r="D13" s="221" t="s">
        <v>1247</v>
      </c>
      <c r="E13" s="222"/>
      <c r="F13" s="222"/>
      <c r="G13" s="222"/>
      <c r="H13" s="222"/>
      <c r="I13" s="223"/>
      <c r="J13" s="201">
        <v>5941.4802179999997</v>
      </c>
      <c r="K13" s="207">
        <v>5886</v>
      </c>
      <c r="L13" s="207">
        <v>5803</v>
      </c>
      <c r="M13" s="207">
        <v>5665</v>
      </c>
      <c r="N13" s="149"/>
      <c r="O13" s="2"/>
    </row>
    <row r="14" spans="3:15" x14ac:dyDescent="0.25">
      <c r="C14" s="147"/>
      <c r="D14" s="221" t="s">
        <v>1248</v>
      </c>
      <c r="E14" s="222"/>
      <c r="F14" s="222"/>
      <c r="G14" s="222"/>
      <c r="H14" s="222"/>
      <c r="I14" s="223"/>
      <c r="J14" s="201">
        <v>4877</v>
      </c>
      <c r="K14" s="201">
        <v>4877</v>
      </c>
      <c r="L14" s="201">
        <v>4877</v>
      </c>
      <c r="M14" s="201">
        <v>4877</v>
      </c>
      <c r="N14" s="149"/>
      <c r="O14" s="2"/>
    </row>
    <row r="15" spans="3:15" x14ac:dyDescent="0.25">
      <c r="C15" s="147"/>
      <c r="D15" s="221" t="s">
        <v>1249</v>
      </c>
      <c r="E15" s="222"/>
      <c r="F15" s="222"/>
      <c r="G15" s="222"/>
      <c r="H15" s="222"/>
      <c r="I15" s="223"/>
      <c r="J15" s="205">
        <v>0.218265371744925</v>
      </c>
      <c r="K15" s="205">
        <v>0.20688948123846629</v>
      </c>
      <c r="L15" s="205">
        <v>0.18987082222677887</v>
      </c>
      <c r="M15" s="205">
        <v>0.16157473856879223</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24"/>
      <c r="E20" s="225"/>
      <c r="F20" s="225"/>
      <c r="G20" s="225"/>
      <c r="H20" s="225"/>
      <c r="I20" s="225"/>
      <c r="J20" s="225"/>
      <c r="K20" s="225"/>
      <c r="L20" s="225"/>
      <c r="M20" s="226"/>
      <c r="N20" s="149"/>
      <c r="O20" s="2"/>
    </row>
    <row r="21" spans="3:15" x14ac:dyDescent="0.25">
      <c r="C21" s="147"/>
      <c r="D21" s="227"/>
      <c r="E21" s="225"/>
      <c r="F21" s="225"/>
      <c r="G21" s="225"/>
      <c r="H21" s="225"/>
      <c r="I21" s="225"/>
      <c r="J21" s="225"/>
      <c r="K21" s="225"/>
      <c r="L21" s="225"/>
      <c r="M21" s="226"/>
      <c r="N21" s="149"/>
      <c r="O21" s="2"/>
    </row>
    <row r="22" spans="3:15" x14ac:dyDescent="0.25">
      <c r="C22" s="147"/>
      <c r="D22" s="228"/>
      <c r="E22" s="225"/>
      <c r="F22" s="225"/>
      <c r="G22" s="225"/>
      <c r="H22" s="225"/>
      <c r="I22" s="225"/>
      <c r="J22" s="225"/>
      <c r="K22" s="225"/>
      <c r="L22" s="225"/>
      <c r="M22" s="226"/>
      <c r="N22" s="149"/>
      <c r="O22" s="2"/>
    </row>
    <row r="23" spans="3:15" x14ac:dyDescent="0.25">
      <c r="C23" s="147"/>
      <c r="D23" s="228"/>
      <c r="E23" s="225"/>
      <c r="F23" s="225"/>
      <c r="G23" s="225"/>
      <c r="H23" s="225"/>
      <c r="I23" s="225"/>
      <c r="J23" s="225"/>
      <c r="K23" s="225"/>
      <c r="L23" s="225"/>
      <c r="M23" s="226"/>
      <c r="N23" s="149"/>
      <c r="O23" s="2"/>
    </row>
    <row r="24" spans="3:15" x14ac:dyDescent="0.25">
      <c r="C24" s="147"/>
      <c r="D24" s="213"/>
      <c r="E24" s="214"/>
      <c r="F24" s="214"/>
      <c r="G24" s="214"/>
      <c r="H24" s="214"/>
      <c r="I24" s="214"/>
      <c r="J24" s="214"/>
      <c r="K24" s="214"/>
      <c r="L24" s="214"/>
      <c r="M24" s="215"/>
      <c r="N24" s="149"/>
      <c r="O24" s="2"/>
    </row>
    <row r="25" spans="3:15" x14ac:dyDescent="0.25">
      <c r="C25" s="147"/>
      <c r="D25" s="213"/>
      <c r="E25" s="214"/>
      <c r="F25" s="214"/>
      <c r="G25" s="214"/>
      <c r="H25" s="214"/>
      <c r="I25" s="214"/>
      <c r="J25" s="214"/>
      <c r="K25" s="214"/>
      <c r="L25" s="214"/>
      <c r="M25" s="215"/>
      <c r="N25" s="149"/>
      <c r="O25" s="2"/>
    </row>
    <row r="26" spans="3:15" x14ac:dyDescent="0.25">
      <c r="C26" s="147"/>
      <c r="D26" s="228"/>
      <c r="E26" s="225"/>
      <c r="F26" s="225"/>
      <c r="G26" s="225"/>
      <c r="H26" s="225"/>
      <c r="I26" s="225"/>
      <c r="J26" s="225"/>
      <c r="K26" s="225"/>
      <c r="L26" s="225"/>
      <c r="M26" s="226"/>
      <c r="N26" s="149"/>
      <c r="O26" s="2"/>
    </row>
    <row r="27" spans="3:15" x14ac:dyDescent="0.25">
      <c r="C27" s="147"/>
      <c r="D27" s="228"/>
      <c r="E27" s="225"/>
      <c r="F27" s="225"/>
      <c r="G27" s="225"/>
      <c r="H27" s="225"/>
      <c r="I27" s="225"/>
      <c r="J27" s="225"/>
      <c r="K27" s="225"/>
      <c r="L27" s="225"/>
      <c r="M27" s="226"/>
      <c r="N27" s="149"/>
      <c r="O27" s="2"/>
    </row>
    <row r="28" spans="3:15" x14ac:dyDescent="0.25">
      <c r="C28" s="147"/>
      <c r="D28" s="213"/>
      <c r="E28" s="214"/>
      <c r="F28" s="214"/>
      <c r="G28" s="214"/>
      <c r="H28" s="214"/>
      <c r="I28" s="214"/>
      <c r="J28" s="214"/>
      <c r="K28" s="214"/>
      <c r="L28" s="214"/>
      <c r="M28" s="215"/>
      <c r="N28" s="149"/>
      <c r="O28" s="2"/>
    </row>
    <row r="29" spans="3:15" x14ac:dyDescent="0.25">
      <c r="C29" s="147"/>
      <c r="D29" s="213"/>
      <c r="E29" s="214"/>
      <c r="F29" s="214"/>
      <c r="G29" s="214"/>
      <c r="H29" s="214"/>
      <c r="I29" s="214"/>
      <c r="J29" s="214"/>
      <c r="K29" s="214"/>
      <c r="L29" s="214"/>
      <c r="M29" s="215"/>
      <c r="N29" s="149"/>
      <c r="O29" s="2"/>
    </row>
    <row r="30" spans="3:15" x14ac:dyDescent="0.25">
      <c r="C30" s="147"/>
      <c r="D30" s="213"/>
      <c r="E30" s="214"/>
      <c r="F30" s="214"/>
      <c r="G30" s="214"/>
      <c r="H30" s="214"/>
      <c r="I30" s="214"/>
      <c r="J30" s="214"/>
      <c r="K30" s="214"/>
      <c r="L30" s="214"/>
      <c r="M30" s="215"/>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29"/>
      <c r="D33" s="230"/>
      <c r="E33" s="230"/>
      <c r="F33" s="230"/>
      <c r="G33" s="230"/>
      <c r="H33" s="230"/>
      <c r="I33" s="230"/>
      <c r="J33" s="230"/>
      <c r="K33" s="230"/>
      <c r="L33" s="230"/>
      <c r="M33" s="230"/>
      <c r="N33" s="231"/>
      <c r="O33" s="2"/>
    </row>
    <row r="34" spans="3:15" x14ac:dyDescent="0.25">
      <c r="C34" s="229"/>
      <c r="D34" s="230"/>
      <c r="E34" s="230"/>
      <c r="F34" s="230"/>
      <c r="G34" s="230"/>
      <c r="H34" s="230"/>
      <c r="I34" s="230"/>
      <c r="J34" s="230"/>
      <c r="K34" s="230"/>
      <c r="L34" s="230"/>
      <c r="M34" s="230"/>
      <c r="N34" s="231"/>
      <c r="O34" s="2"/>
    </row>
    <row r="35" spans="3:15" x14ac:dyDescent="0.25">
      <c r="C35" s="229"/>
      <c r="D35" s="230"/>
      <c r="E35" s="230"/>
      <c r="F35" s="230"/>
      <c r="G35" s="230"/>
      <c r="H35" s="230"/>
      <c r="I35" s="230"/>
      <c r="J35" s="230"/>
      <c r="K35" s="230"/>
      <c r="L35" s="230"/>
      <c r="M35" s="230"/>
      <c r="N35" s="231"/>
      <c r="O35" s="2"/>
    </row>
    <row r="36" spans="3:15" ht="15.75" thickBot="1" x14ac:dyDescent="0.3">
      <c r="C36" s="232"/>
      <c r="D36" s="233"/>
      <c r="E36" s="233"/>
      <c r="F36" s="233"/>
      <c r="G36" s="233"/>
      <c r="H36" s="233"/>
      <c r="I36" s="233"/>
      <c r="J36" s="233"/>
      <c r="K36" s="233"/>
      <c r="L36" s="233"/>
      <c r="M36" s="233"/>
      <c r="N36" s="234"/>
      <c r="O36" s="2"/>
    </row>
    <row r="37" spans="3:15" ht="15.75" thickTop="1" x14ac:dyDescent="0.25">
      <c r="C37" s="2"/>
      <c r="D37" s="2"/>
      <c r="E37" s="2"/>
      <c r="F37" s="2"/>
      <c r="G37" s="2"/>
      <c r="H37" s="2"/>
      <c r="I37" s="2"/>
      <c r="J37" s="2"/>
      <c r="K37" s="2"/>
      <c r="L37" s="2"/>
      <c r="M37" s="2"/>
      <c r="N37" s="2"/>
      <c r="O37" s="2"/>
    </row>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Knutli</cp:lastModifiedBy>
  <cp:lastPrinted>2016-05-20T08:25:54Z</cp:lastPrinted>
  <dcterms:created xsi:type="dcterms:W3CDTF">2016-04-21T08:07:20Z</dcterms:created>
  <dcterms:modified xsi:type="dcterms:W3CDTF">2022-08-09T10:07:42Z</dcterms:modified>
</cp:coreProperties>
</file>