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M:\Risikostyring\Pilar III\2020\"/>
    </mc:Choice>
  </mc:AlternateContent>
  <bookViews>
    <workbookView xWindow="0" yWindow="0" windowWidth="28800" windowHeight="12435"/>
  </bookViews>
  <sheets>
    <sheet name="Front" sheetId="87" r:id="rId1"/>
    <sheet name="Contents" sheetId="1" r:id="rId2"/>
    <sheet name="2" sheetId="6" r:id="rId3"/>
    <sheet name="3" sheetId="7" r:id="rId4"/>
    <sheet name="4" sheetId="57" r:id="rId5"/>
    <sheet name="5" sheetId="86" r:id="rId6"/>
    <sheet name="6" sheetId="3" r:id="rId7"/>
    <sheet name="9" sheetId="80" r:id="rId8"/>
    <sheet name="10" sheetId="83" r:id="rId9"/>
    <sheet name="11" sheetId="9" r:id="rId10"/>
    <sheet name="12" sheetId="94" r:id="rId11"/>
    <sheet name="13" sheetId="13" r:id="rId12"/>
    <sheet name="14" sheetId="11" r:id="rId13"/>
    <sheet name="15" sheetId="96" r:id="rId14"/>
    <sheet name="16" sheetId="95" r:id="rId15"/>
    <sheet name="17" sheetId="97" r:id="rId16"/>
    <sheet name="18" sheetId="98" r:id="rId17"/>
    <sheet name="22" sheetId="20" r:id="rId18"/>
    <sheet name="23" sheetId="21" r:id="rId19"/>
    <sheet name="24" sheetId="22" r:id="rId20"/>
    <sheet name="31" sheetId="30" r:id="rId21"/>
    <sheet name="34" sheetId="33" r:id="rId22"/>
    <sheet name="35" sheetId="99" r:id="rId23"/>
    <sheet name="48" sheetId="50" r:id="rId24"/>
    <sheet name="49" sheetId="91" r:id="rId25"/>
    <sheet name="50" sheetId="89" r:id="rId26"/>
    <sheet name="51" sheetId="90" r:id="rId27"/>
    <sheet name="52" sheetId="93" r:id="rId28"/>
    <sheet name="53" sheetId="92" r:id="rId29"/>
  </sheets>
  <externalReferences>
    <externalReference r:id="rId30"/>
    <externalReference r:id="rId31"/>
    <externalReference r:id="rId32"/>
  </externalReferences>
  <definedNames>
    <definedName name="__123Graph_ABALADAGS" localSheetId="8"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localSheetId="16" hidden="1">[1]Tabell!#REF!</definedName>
    <definedName name="__123Graph_ABALADAGS" localSheetId="2" hidden="1">[1]Tabell!#REF!</definedName>
    <definedName name="__123Graph_ABALADAGS" localSheetId="17" hidden="1">[1]Tabell!#REF!</definedName>
    <definedName name="__123Graph_ABALADAGS" localSheetId="18" hidden="1">[1]Tabell!#REF!</definedName>
    <definedName name="__123Graph_ABALADAGS" localSheetId="19" hidden="1">[1]Tabell!#REF!</definedName>
    <definedName name="__123Graph_ABALADAGS" localSheetId="3" hidden="1">[1]Tabell!#REF!</definedName>
    <definedName name="__123Graph_ABALADAGS" localSheetId="21" hidden="1">[1]Tabell!#REF!</definedName>
    <definedName name="__123Graph_ABALADAGS" localSheetId="22" hidden="1">[1]Tabell!#REF!</definedName>
    <definedName name="__123Graph_ABALADAGS" localSheetId="4" hidden="1">[1]Tabell!#REF!</definedName>
    <definedName name="__123Graph_ABALADAGS" localSheetId="23" hidden="1">[1]Tabell!#REF!</definedName>
    <definedName name="__123Graph_ABALADAGS" localSheetId="5" hidden="1">[1]Tabell!#REF!</definedName>
    <definedName name="__123Graph_ABALADAGS" localSheetId="25" hidden="1">[1]Tabell!#REF!</definedName>
    <definedName name="__123Graph_ABALADAGS" localSheetId="26" hidden="1">[1]Tabell!#REF!</definedName>
    <definedName name="__123Graph_ABALADAGS" localSheetId="27" hidden="1">[1]Tabell!#REF!</definedName>
    <definedName name="__123Graph_ABALADAGS" localSheetId="28" hidden="1">[1]Tabell!#REF!</definedName>
    <definedName name="__123Graph_ABALADAGS" localSheetId="6" hidden="1">[1]Tabell!#REF!</definedName>
    <definedName name="__123Graph_ABALADAGS" localSheetId="7" hidden="1">[1]Tabell!#REF!</definedName>
    <definedName name="__123Graph_ABALADAGS" hidden="1">[1]Tabell!#REF!</definedName>
    <definedName name="__123Graph_BBALADAGS" localSheetId="8"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localSheetId="16" hidden="1">[1]Tabell!#REF!</definedName>
    <definedName name="__123Graph_BBALADAGS" localSheetId="2" hidden="1">[1]Tabell!#REF!</definedName>
    <definedName name="__123Graph_BBALADAGS" localSheetId="17" hidden="1">[1]Tabell!#REF!</definedName>
    <definedName name="__123Graph_BBALADAGS" localSheetId="18" hidden="1">[1]Tabell!#REF!</definedName>
    <definedName name="__123Graph_BBALADAGS" localSheetId="19" hidden="1">[1]Tabell!#REF!</definedName>
    <definedName name="__123Graph_BBALADAGS" localSheetId="3" hidden="1">[1]Tabell!#REF!</definedName>
    <definedName name="__123Graph_BBALADAGS" localSheetId="21" hidden="1">[1]Tabell!#REF!</definedName>
    <definedName name="__123Graph_BBALADAGS" localSheetId="22" hidden="1">[1]Tabell!#REF!</definedName>
    <definedName name="__123Graph_BBALADAGS" localSheetId="4" hidden="1">[1]Tabell!#REF!</definedName>
    <definedName name="__123Graph_BBALADAGS" localSheetId="23" hidden="1">[1]Tabell!#REF!</definedName>
    <definedName name="__123Graph_BBALADAGS" localSheetId="5" hidden="1">[1]Tabell!#REF!</definedName>
    <definedName name="__123Graph_BBALADAGS" localSheetId="25" hidden="1">[1]Tabell!#REF!</definedName>
    <definedName name="__123Graph_BBALADAGS" localSheetId="26" hidden="1">[1]Tabell!#REF!</definedName>
    <definedName name="__123Graph_BBALADAGS" localSheetId="27" hidden="1">[1]Tabell!#REF!</definedName>
    <definedName name="__123Graph_BBALADAGS" localSheetId="28" hidden="1">[1]Tabell!#REF!</definedName>
    <definedName name="__123Graph_BBALADAGS" localSheetId="6" hidden="1">[1]Tabell!#REF!</definedName>
    <definedName name="__123Graph_BBALADAGS" localSheetId="7" hidden="1">[1]Tabell!#REF!</definedName>
    <definedName name="__123Graph_BBALADAGS" hidden="1">[1]Tabell!#REF!</definedName>
    <definedName name="__123Graph_CBALADAGS" localSheetId="8"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localSheetId="16" hidden="1">[1]Tabell!#REF!</definedName>
    <definedName name="__123Graph_CBALADAGS" localSheetId="2" hidden="1">[1]Tabell!#REF!</definedName>
    <definedName name="__123Graph_CBALADAGS" localSheetId="17" hidden="1">[1]Tabell!#REF!</definedName>
    <definedName name="__123Graph_CBALADAGS" localSheetId="18" hidden="1">[1]Tabell!#REF!</definedName>
    <definedName name="__123Graph_CBALADAGS" localSheetId="19" hidden="1">[1]Tabell!#REF!</definedName>
    <definedName name="__123Graph_CBALADAGS" localSheetId="3" hidden="1">[1]Tabell!#REF!</definedName>
    <definedName name="__123Graph_CBALADAGS" localSheetId="21" hidden="1">[1]Tabell!#REF!</definedName>
    <definedName name="__123Graph_CBALADAGS" localSheetId="22" hidden="1">[1]Tabell!#REF!</definedName>
    <definedName name="__123Graph_CBALADAGS" localSheetId="4" hidden="1">[1]Tabell!#REF!</definedName>
    <definedName name="__123Graph_CBALADAGS" localSheetId="23" hidden="1">[1]Tabell!#REF!</definedName>
    <definedName name="__123Graph_CBALADAGS" localSheetId="5" hidden="1">[1]Tabell!#REF!</definedName>
    <definedName name="__123Graph_CBALADAGS" localSheetId="25" hidden="1">[1]Tabell!#REF!</definedName>
    <definedName name="__123Graph_CBALADAGS" localSheetId="26" hidden="1">[1]Tabell!#REF!</definedName>
    <definedName name="__123Graph_CBALADAGS" localSheetId="27" hidden="1">[1]Tabell!#REF!</definedName>
    <definedName name="__123Graph_CBALADAGS" localSheetId="28" hidden="1">[1]Tabell!#REF!</definedName>
    <definedName name="__123Graph_CBALADAGS" localSheetId="6" hidden="1">[1]Tabell!#REF!</definedName>
    <definedName name="__123Graph_CBALADAGS" localSheetId="7" hidden="1">[1]Tabell!#REF!</definedName>
    <definedName name="__123Graph_CBALADAGS" hidden="1">[1]Tabell!#REF!</definedName>
    <definedName name="__123Graph_DBALADAGS" localSheetId="8"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localSheetId="16" hidden="1">[1]Tabell!#REF!</definedName>
    <definedName name="__123Graph_DBALADAGS" localSheetId="2" hidden="1">[1]Tabell!#REF!</definedName>
    <definedName name="__123Graph_DBALADAGS" localSheetId="17" hidden="1">[1]Tabell!#REF!</definedName>
    <definedName name="__123Graph_DBALADAGS" localSheetId="18" hidden="1">[1]Tabell!#REF!</definedName>
    <definedName name="__123Graph_DBALADAGS" localSheetId="19" hidden="1">[1]Tabell!#REF!</definedName>
    <definedName name="__123Graph_DBALADAGS" localSheetId="3" hidden="1">[1]Tabell!#REF!</definedName>
    <definedName name="__123Graph_DBALADAGS" localSheetId="21" hidden="1">[1]Tabell!#REF!</definedName>
    <definedName name="__123Graph_DBALADAGS" localSheetId="22" hidden="1">[1]Tabell!#REF!</definedName>
    <definedName name="__123Graph_DBALADAGS" localSheetId="4" hidden="1">[1]Tabell!#REF!</definedName>
    <definedName name="__123Graph_DBALADAGS" localSheetId="23" hidden="1">[1]Tabell!#REF!</definedName>
    <definedName name="__123Graph_DBALADAGS" localSheetId="5" hidden="1">[1]Tabell!#REF!</definedName>
    <definedName name="__123Graph_DBALADAGS" localSheetId="25" hidden="1">[1]Tabell!#REF!</definedName>
    <definedName name="__123Graph_DBALADAGS" localSheetId="26" hidden="1">[1]Tabell!#REF!</definedName>
    <definedName name="__123Graph_DBALADAGS" localSheetId="27" hidden="1">[1]Tabell!#REF!</definedName>
    <definedName name="__123Graph_DBALADAGS" localSheetId="28" hidden="1">[1]Tabell!#REF!</definedName>
    <definedName name="__123Graph_DBALADAGS" localSheetId="6" hidden="1">[1]Tabell!#REF!</definedName>
    <definedName name="__123Graph_DBALADAGS" localSheetId="7" hidden="1">[1]Tabell!#REF!</definedName>
    <definedName name="__123Graph_DBALADAGS" hidden="1">[1]Tabell!#REF!</definedName>
    <definedName name="__123Graph_EBALADAGS" localSheetId="8"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localSheetId="16" hidden="1">[1]Tabell!#REF!</definedName>
    <definedName name="__123Graph_EBALADAGS" localSheetId="2" hidden="1">[1]Tabell!#REF!</definedName>
    <definedName name="__123Graph_EBALADAGS" localSheetId="17" hidden="1">[1]Tabell!#REF!</definedName>
    <definedName name="__123Graph_EBALADAGS" localSheetId="18" hidden="1">[1]Tabell!#REF!</definedName>
    <definedName name="__123Graph_EBALADAGS" localSheetId="19" hidden="1">[1]Tabell!#REF!</definedName>
    <definedName name="__123Graph_EBALADAGS" localSheetId="3" hidden="1">[1]Tabell!#REF!</definedName>
    <definedName name="__123Graph_EBALADAGS" localSheetId="21" hidden="1">[1]Tabell!#REF!</definedName>
    <definedName name="__123Graph_EBALADAGS" localSheetId="22" hidden="1">[1]Tabell!#REF!</definedName>
    <definedName name="__123Graph_EBALADAGS" localSheetId="4" hidden="1">[1]Tabell!#REF!</definedName>
    <definedName name="__123Graph_EBALADAGS" localSheetId="23" hidden="1">[1]Tabell!#REF!</definedName>
    <definedName name="__123Graph_EBALADAGS" localSheetId="5" hidden="1">[1]Tabell!#REF!</definedName>
    <definedName name="__123Graph_EBALADAGS" localSheetId="25" hidden="1">[1]Tabell!#REF!</definedName>
    <definedName name="__123Graph_EBALADAGS" localSheetId="26" hidden="1">[1]Tabell!#REF!</definedName>
    <definedName name="__123Graph_EBALADAGS" localSheetId="27" hidden="1">[1]Tabell!#REF!</definedName>
    <definedName name="__123Graph_EBALADAGS" localSheetId="28" hidden="1">[1]Tabell!#REF!</definedName>
    <definedName name="__123Graph_EBALADAGS" localSheetId="6" hidden="1">[1]Tabell!#REF!</definedName>
    <definedName name="__123Graph_EBALADAGS" localSheetId="7" hidden="1">[1]Tabell!#REF!</definedName>
    <definedName name="__123Graph_EBALADAGS" hidden="1">[1]Tabell!#REF!</definedName>
    <definedName name="__123Graph_FBALADAGS" localSheetId="8"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localSheetId="16" hidden="1">[1]Tabell!#REF!</definedName>
    <definedName name="__123Graph_FBALADAGS" localSheetId="2" hidden="1">[1]Tabell!#REF!</definedName>
    <definedName name="__123Graph_FBALADAGS" localSheetId="17" hidden="1">[1]Tabell!#REF!</definedName>
    <definedName name="__123Graph_FBALADAGS" localSheetId="18" hidden="1">[1]Tabell!#REF!</definedName>
    <definedName name="__123Graph_FBALADAGS" localSheetId="19" hidden="1">[1]Tabell!#REF!</definedName>
    <definedName name="__123Graph_FBALADAGS" localSheetId="3" hidden="1">[1]Tabell!#REF!</definedName>
    <definedName name="__123Graph_FBALADAGS" localSheetId="21" hidden="1">[1]Tabell!#REF!</definedName>
    <definedName name="__123Graph_FBALADAGS" localSheetId="22" hidden="1">[1]Tabell!#REF!</definedName>
    <definedName name="__123Graph_FBALADAGS" localSheetId="4" hidden="1">[1]Tabell!#REF!</definedName>
    <definedName name="__123Graph_FBALADAGS" localSheetId="23" hidden="1">[1]Tabell!#REF!</definedName>
    <definedName name="__123Graph_FBALADAGS" localSheetId="5" hidden="1">[1]Tabell!#REF!</definedName>
    <definedName name="__123Graph_FBALADAGS" localSheetId="25" hidden="1">[1]Tabell!#REF!</definedName>
    <definedName name="__123Graph_FBALADAGS" localSheetId="26" hidden="1">[1]Tabell!#REF!</definedName>
    <definedName name="__123Graph_FBALADAGS" localSheetId="27" hidden="1">[1]Tabell!#REF!</definedName>
    <definedName name="__123Graph_FBALADAGS" localSheetId="28" hidden="1">[1]Tabell!#REF!</definedName>
    <definedName name="__123Graph_FBALADAGS" localSheetId="6" hidden="1">[1]Tabell!#REF!</definedName>
    <definedName name="__123Graph_FBALADAGS" localSheetId="7" hidden="1">[1]Tabell!#REF!</definedName>
    <definedName name="__123Graph_FBALADAGS" hidden="1">[1]Tabell!#REF!</definedName>
    <definedName name="__123Graph_LBL_ABALADAGS" localSheetId="8"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localSheetId="16" hidden="1">[1]Tabell!#REF!</definedName>
    <definedName name="__123Graph_LBL_ABALADAGS" localSheetId="2" hidden="1">[1]Tabell!#REF!</definedName>
    <definedName name="__123Graph_LBL_ABALADAGS" localSheetId="17" hidden="1">[1]Tabell!#REF!</definedName>
    <definedName name="__123Graph_LBL_ABALADAGS" localSheetId="18" hidden="1">[1]Tabell!#REF!</definedName>
    <definedName name="__123Graph_LBL_ABALADAGS" localSheetId="19" hidden="1">[1]Tabell!#REF!</definedName>
    <definedName name="__123Graph_LBL_ABALADAGS" localSheetId="3" hidden="1">[1]Tabell!#REF!</definedName>
    <definedName name="__123Graph_LBL_ABALADAGS" localSheetId="21" hidden="1">[1]Tabell!#REF!</definedName>
    <definedName name="__123Graph_LBL_ABALADAGS" localSheetId="22" hidden="1">[1]Tabell!#REF!</definedName>
    <definedName name="__123Graph_LBL_ABALADAGS" localSheetId="4" hidden="1">[1]Tabell!#REF!</definedName>
    <definedName name="__123Graph_LBL_ABALADAGS" localSheetId="23" hidden="1">[1]Tabell!#REF!</definedName>
    <definedName name="__123Graph_LBL_ABALADAGS" localSheetId="5" hidden="1">[1]Tabell!#REF!</definedName>
    <definedName name="__123Graph_LBL_ABALADAGS" localSheetId="25" hidden="1">[1]Tabell!#REF!</definedName>
    <definedName name="__123Graph_LBL_ABALADAGS" localSheetId="26" hidden="1">[1]Tabell!#REF!</definedName>
    <definedName name="__123Graph_LBL_ABALADAGS" localSheetId="27" hidden="1">[1]Tabell!#REF!</definedName>
    <definedName name="__123Graph_LBL_ABALADAGS" localSheetId="28" hidden="1">[1]Tabell!#REF!</definedName>
    <definedName name="__123Graph_LBL_ABALADAGS" localSheetId="6" hidden="1">[1]Tabell!#REF!</definedName>
    <definedName name="__123Graph_LBL_ABALADAGS" localSheetId="7" hidden="1">[1]Tabell!#REF!</definedName>
    <definedName name="__123Graph_LBL_ABALADAGS" hidden="1">[1]Tabell!#REF!</definedName>
    <definedName name="__123Graph_LBL_BBALADAGS" localSheetId="8"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localSheetId="16" hidden="1">[1]Tabell!#REF!</definedName>
    <definedName name="__123Graph_LBL_BBALADAGS" localSheetId="2" hidden="1">[1]Tabell!#REF!</definedName>
    <definedName name="__123Graph_LBL_BBALADAGS" localSheetId="17" hidden="1">[1]Tabell!#REF!</definedName>
    <definedName name="__123Graph_LBL_BBALADAGS" localSheetId="18" hidden="1">[1]Tabell!#REF!</definedName>
    <definedName name="__123Graph_LBL_BBALADAGS" localSheetId="19" hidden="1">[1]Tabell!#REF!</definedName>
    <definedName name="__123Graph_LBL_BBALADAGS" localSheetId="3" hidden="1">[1]Tabell!#REF!</definedName>
    <definedName name="__123Graph_LBL_BBALADAGS" localSheetId="21" hidden="1">[1]Tabell!#REF!</definedName>
    <definedName name="__123Graph_LBL_BBALADAGS" localSheetId="22" hidden="1">[1]Tabell!#REF!</definedName>
    <definedName name="__123Graph_LBL_BBALADAGS" localSheetId="4" hidden="1">[1]Tabell!#REF!</definedName>
    <definedName name="__123Graph_LBL_BBALADAGS" localSheetId="23" hidden="1">[1]Tabell!#REF!</definedName>
    <definedName name="__123Graph_LBL_BBALADAGS" localSheetId="5" hidden="1">[1]Tabell!#REF!</definedName>
    <definedName name="__123Graph_LBL_BBALADAGS" localSheetId="25" hidden="1">[1]Tabell!#REF!</definedName>
    <definedName name="__123Graph_LBL_BBALADAGS" localSheetId="26" hidden="1">[1]Tabell!#REF!</definedName>
    <definedName name="__123Graph_LBL_BBALADAGS" localSheetId="27" hidden="1">[1]Tabell!#REF!</definedName>
    <definedName name="__123Graph_LBL_BBALADAGS" localSheetId="28" hidden="1">[1]Tabell!#REF!</definedName>
    <definedName name="__123Graph_LBL_BBALADAGS" localSheetId="6" hidden="1">[1]Tabell!#REF!</definedName>
    <definedName name="__123Graph_LBL_BBALADAGS" localSheetId="7" hidden="1">[1]Tabell!#REF!</definedName>
    <definedName name="__123Graph_LBL_BBALADAGS" hidden="1">[1]Tabell!#REF!</definedName>
    <definedName name="__123Graph_LBL_CBALADAGS" localSheetId="8"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localSheetId="16" hidden="1">[1]Tabell!#REF!</definedName>
    <definedName name="__123Graph_LBL_CBALADAGS" localSheetId="2" hidden="1">[1]Tabell!#REF!</definedName>
    <definedName name="__123Graph_LBL_CBALADAGS" localSheetId="17" hidden="1">[1]Tabell!#REF!</definedName>
    <definedName name="__123Graph_LBL_CBALADAGS" localSheetId="18" hidden="1">[1]Tabell!#REF!</definedName>
    <definedName name="__123Graph_LBL_CBALADAGS" localSheetId="19" hidden="1">[1]Tabell!#REF!</definedName>
    <definedName name="__123Graph_LBL_CBALADAGS" localSheetId="3" hidden="1">[1]Tabell!#REF!</definedName>
    <definedName name="__123Graph_LBL_CBALADAGS" localSheetId="21" hidden="1">[1]Tabell!#REF!</definedName>
    <definedName name="__123Graph_LBL_CBALADAGS" localSheetId="22" hidden="1">[1]Tabell!#REF!</definedName>
    <definedName name="__123Graph_LBL_CBALADAGS" localSheetId="4" hidden="1">[1]Tabell!#REF!</definedName>
    <definedName name="__123Graph_LBL_CBALADAGS" localSheetId="23" hidden="1">[1]Tabell!#REF!</definedName>
    <definedName name="__123Graph_LBL_CBALADAGS" localSheetId="5" hidden="1">[1]Tabell!#REF!</definedName>
    <definedName name="__123Graph_LBL_CBALADAGS" localSheetId="25" hidden="1">[1]Tabell!#REF!</definedName>
    <definedName name="__123Graph_LBL_CBALADAGS" localSheetId="26" hidden="1">[1]Tabell!#REF!</definedName>
    <definedName name="__123Graph_LBL_CBALADAGS" localSheetId="27" hidden="1">[1]Tabell!#REF!</definedName>
    <definedName name="__123Graph_LBL_CBALADAGS" localSheetId="28" hidden="1">[1]Tabell!#REF!</definedName>
    <definedName name="__123Graph_LBL_CBALADAGS" localSheetId="6" hidden="1">[1]Tabell!#REF!</definedName>
    <definedName name="__123Graph_LBL_CBALADAGS" localSheetId="7" hidden="1">[1]Tabell!#REF!</definedName>
    <definedName name="__123Graph_LBL_CBALADAGS" hidden="1">[1]Tabell!#REF!</definedName>
    <definedName name="__123Graph_LBL_DBALADAGS" localSheetId="8"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localSheetId="16" hidden="1">[1]Tabell!#REF!</definedName>
    <definedName name="__123Graph_LBL_DBALADAGS" localSheetId="2" hidden="1">[1]Tabell!#REF!</definedName>
    <definedName name="__123Graph_LBL_DBALADAGS" localSheetId="17" hidden="1">[1]Tabell!#REF!</definedName>
    <definedName name="__123Graph_LBL_DBALADAGS" localSheetId="18" hidden="1">[1]Tabell!#REF!</definedName>
    <definedName name="__123Graph_LBL_DBALADAGS" localSheetId="19" hidden="1">[1]Tabell!#REF!</definedName>
    <definedName name="__123Graph_LBL_DBALADAGS" localSheetId="3" hidden="1">[1]Tabell!#REF!</definedName>
    <definedName name="__123Graph_LBL_DBALADAGS" localSheetId="21" hidden="1">[1]Tabell!#REF!</definedName>
    <definedName name="__123Graph_LBL_DBALADAGS" localSheetId="22" hidden="1">[1]Tabell!#REF!</definedName>
    <definedName name="__123Graph_LBL_DBALADAGS" localSheetId="4" hidden="1">[1]Tabell!#REF!</definedName>
    <definedName name="__123Graph_LBL_DBALADAGS" localSheetId="23" hidden="1">[1]Tabell!#REF!</definedName>
    <definedName name="__123Graph_LBL_DBALADAGS" localSheetId="5" hidden="1">[1]Tabell!#REF!</definedName>
    <definedName name="__123Graph_LBL_DBALADAGS" localSheetId="25" hidden="1">[1]Tabell!#REF!</definedName>
    <definedName name="__123Graph_LBL_DBALADAGS" localSheetId="26" hidden="1">[1]Tabell!#REF!</definedName>
    <definedName name="__123Graph_LBL_DBALADAGS" localSheetId="27" hidden="1">[1]Tabell!#REF!</definedName>
    <definedName name="__123Graph_LBL_DBALADAGS" localSheetId="28" hidden="1">[1]Tabell!#REF!</definedName>
    <definedName name="__123Graph_LBL_DBALADAGS" localSheetId="6" hidden="1">[1]Tabell!#REF!</definedName>
    <definedName name="__123Graph_LBL_DBALADAGS" localSheetId="7" hidden="1">[1]Tabell!#REF!</definedName>
    <definedName name="__123Graph_LBL_DBALADAGS" hidden="1">[1]Tabell!#REF!</definedName>
    <definedName name="__123Graph_LBL_EBALADAGS" localSheetId="8"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localSheetId="16" hidden="1">[1]Tabell!#REF!</definedName>
    <definedName name="__123Graph_LBL_EBALADAGS" localSheetId="2" hidden="1">[1]Tabell!#REF!</definedName>
    <definedName name="__123Graph_LBL_EBALADAGS" localSheetId="17" hidden="1">[1]Tabell!#REF!</definedName>
    <definedName name="__123Graph_LBL_EBALADAGS" localSheetId="18" hidden="1">[1]Tabell!#REF!</definedName>
    <definedName name="__123Graph_LBL_EBALADAGS" localSheetId="19" hidden="1">[1]Tabell!#REF!</definedName>
    <definedName name="__123Graph_LBL_EBALADAGS" localSheetId="3" hidden="1">[1]Tabell!#REF!</definedName>
    <definedName name="__123Graph_LBL_EBALADAGS" localSheetId="21" hidden="1">[1]Tabell!#REF!</definedName>
    <definedName name="__123Graph_LBL_EBALADAGS" localSheetId="22" hidden="1">[1]Tabell!#REF!</definedName>
    <definedName name="__123Graph_LBL_EBALADAGS" localSheetId="4" hidden="1">[1]Tabell!#REF!</definedName>
    <definedName name="__123Graph_LBL_EBALADAGS" localSheetId="23" hidden="1">[1]Tabell!#REF!</definedName>
    <definedName name="__123Graph_LBL_EBALADAGS" localSheetId="5" hidden="1">[1]Tabell!#REF!</definedName>
    <definedName name="__123Graph_LBL_EBALADAGS" localSheetId="25" hidden="1">[1]Tabell!#REF!</definedName>
    <definedName name="__123Graph_LBL_EBALADAGS" localSheetId="26" hidden="1">[1]Tabell!#REF!</definedName>
    <definedName name="__123Graph_LBL_EBALADAGS" localSheetId="27" hidden="1">[1]Tabell!#REF!</definedName>
    <definedName name="__123Graph_LBL_EBALADAGS" localSheetId="28" hidden="1">[1]Tabell!#REF!</definedName>
    <definedName name="__123Graph_LBL_EBALADAGS" localSheetId="6" hidden="1">[1]Tabell!#REF!</definedName>
    <definedName name="__123Graph_LBL_EBALADAGS" localSheetId="7" hidden="1">[1]Tabell!#REF!</definedName>
    <definedName name="__123Graph_LBL_EBALADAGS" hidden="1">[1]Tabell!#REF!</definedName>
    <definedName name="__123Graph_LBL_FBALADAGS" localSheetId="8"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localSheetId="16" hidden="1">[1]Tabell!#REF!</definedName>
    <definedName name="__123Graph_LBL_FBALADAGS" localSheetId="2" hidden="1">[1]Tabell!#REF!</definedName>
    <definedName name="__123Graph_LBL_FBALADAGS" localSheetId="17" hidden="1">[1]Tabell!#REF!</definedName>
    <definedName name="__123Graph_LBL_FBALADAGS" localSheetId="18" hidden="1">[1]Tabell!#REF!</definedName>
    <definedName name="__123Graph_LBL_FBALADAGS" localSheetId="19" hidden="1">[1]Tabell!#REF!</definedName>
    <definedName name="__123Graph_LBL_FBALADAGS" localSheetId="3" hidden="1">[1]Tabell!#REF!</definedName>
    <definedName name="__123Graph_LBL_FBALADAGS" localSheetId="21" hidden="1">[1]Tabell!#REF!</definedName>
    <definedName name="__123Graph_LBL_FBALADAGS" localSheetId="22" hidden="1">[1]Tabell!#REF!</definedName>
    <definedName name="__123Graph_LBL_FBALADAGS" localSheetId="4" hidden="1">[1]Tabell!#REF!</definedName>
    <definedName name="__123Graph_LBL_FBALADAGS" localSheetId="23" hidden="1">[1]Tabell!#REF!</definedName>
    <definedName name="__123Graph_LBL_FBALADAGS" localSheetId="5" hidden="1">[1]Tabell!#REF!</definedName>
    <definedName name="__123Graph_LBL_FBALADAGS" localSheetId="25" hidden="1">[1]Tabell!#REF!</definedName>
    <definedName name="__123Graph_LBL_FBALADAGS" localSheetId="26" hidden="1">[1]Tabell!#REF!</definedName>
    <definedName name="__123Graph_LBL_FBALADAGS" localSheetId="27" hidden="1">[1]Tabell!#REF!</definedName>
    <definedName name="__123Graph_LBL_FBALADAGS" localSheetId="28" hidden="1">[1]Tabell!#REF!</definedName>
    <definedName name="__123Graph_LBL_FBALADAGS" localSheetId="6" hidden="1">[1]Tabell!#REF!</definedName>
    <definedName name="__123Graph_LBL_FBALADAGS" localSheetId="7" hidden="1">[1]Tabell!#REF!</definedName>
    <definedName name="__123Graph_LBL_FBALADAGS" hidden="1">[1]Tabell!#REF!</definedName>
    <definedName name="__123Graph_XBALADAGS" localSheetId="8"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localSheetId="16" hidden="1">[1]Tabell!#REF!</definedName>
    <definedName name="__123Graph_XBALADAGS" localSheetId="2" hidden="1">[1]Tabell!#REF!</definedName>
    <definedName name="__123Graph_XBALADAGS" localSheetId="17" hidden="1">[1]Tabell!#REF!</definedName>
    <definedName name="__123Graph_XBALADAGS" localSheetId="18" hidden="1">[1]Tabell!#REF!</definedName>
    <definedName name="__123Graph_XBALADAGS" localSheetId="19" hidden="1">[1]Tabell!#REF!</definedName>
    <definedName name="__123Graph_XBALADAGS" localSheetId="3" hidden="1">[1]Tabell!#REF!</definedName>
    <definedName name="__123Graph_XBALADAGS" localSheetId="21" hidden="1">[1]Tabell!#REF!</definedName>
    <definedName name="__123Graph_XBALADAGS" localSheetId="22" hidden="1">[1]Tabell!#REF!</definedName>
    <definedName name="__123Graph_XBALADAGS" localSheetId="4" hidden="1">[1]Tabell!#REF!</definedName>
    <definedName name="__123Graph_XBALADAGS" localSheetId="23" hidden="1">[1]Tabell!#REF!</definedName>
    <definedName name="__123Graph_XBALADAGS" localSheetId="5" hidden="1">[1]Tabell!#REF!</definedName>
    <definedName name="__123Graph_XBALADAGS" localSheetId="25" hidden="1">[1]Tabell!#REF!</definedName>
    <definedName name="__123Graph_XBALADAGS" localSheetId="26" hidden="1">[1]Tabell!#REF!</definedName>
    <definedName name="__123Graph_XBALADAGS" localSheetId="27" hidden="1">[1]Tabell!#REF!</definedName>
    <definedName name="__123Graph_XBALADAGS" localSheetId="28" hidden="1">[1]Tabell!#REF!</definedName>
    <definedName name="__123Graph_XBALADAGS" localSheetId="6" hidden="1">[1]Tabell!#REF!</definedName>
    <definedName name="__123Graph_XBALADAGS" localSheetId="7" hidden="1">[1]Tabell!#REF!</definedName>
    <definedName name="__123Graph_XBALADAGS" hidden="1">[1]Tabell!#REF!</definedName>
    <definedName name="_a10" localSheetId="10"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10"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8"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localSheetId="16" hidden="1">'[2]Market Cap'!#REF!</definedName>
    <definedName name="_GSRATESR_2" localSheetId="2" hidden="1">'[2]Market Cap'!#REF!</definedName>
    <definedName name="_GSRATESR_2" localSheetId="17" hidden="1">'[2]Market Cap'!#REF!</definedName>
    <definedName name="_GSRATESR_2" localSheetId="18" hidden="1">'[2]Market Cap'!#REF!</definedName>
    <definedName name="_GSRATESR_2" localSheetId="19" hidden="1">'[2]Market Cap'!#REF!</definedName>
    <definedName name="_GSRATESR_2" localSheetId="3" hidden="1">'[2]Market Cap'!#REF!</definedName>
    <definedName name="_GSRATESR_2" localSheetId="21" hidden="1">'[2]Market Cap'!#REF!</definedName>
    <definedName name="_GSRATESR_2" localSheetId="22" hidden="1">'[2]Market Cap'!#REF!</definedName>
    <definedName name="_GSRATESR_2" localSheetId="4" hidden="1">'[2]Market Cap'!#REF!</definedName>
    <definedName name="_GSRATESR_2" localSheetId="23" hidden="1">'[2]Market Cap'!#REF!</definedName>
    <definedName name="_GSRATESR_2" localSheetId="5" hidden="1">'[2]Market Cap'!#REF!</definedName>
    <definedName name="_GSRATESR_2" localSheetId="25" hidden="1">'[2]Market Cap'!#REF!</definedName>
    <definedName name="_GSRATESR_2" localSheetId="26" hidden="1">'[2]Market Cap'!#REF!</definedName>
    <definedName name="_GSRATESR_2" localSheetId="27" hidden="1">'[2]Market Cap'!#REF!</definedName>
    <definedName name="_GSRATESR_2" localSheetId="28" hidden="1">'[2]Market Cap'!#REF!</definedName>
    <definedName name="_GSRATESR_2" localSheetId="6" hidden="1">'[2]Market Cap'!#REF!</definedName>
    <definedName name="_GSRATESR_2" localSheetId="7"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6" hidden="1">#REF!</definedName>
    <definedName name="_Key1" localSheetId="2" hidden="1">#REF!</definedName>
    <definedName name="_Key1" localSheetId="17" hidden="1">#REF!</definedName>
    <definedName name="_Key1" localSheetId="18" hidden="1">#REF!</definedName>
    <definedName name="_Key1" localSheetId="19" hidden="1">#REF!</definedName>
    <definedName name="_Key1" localSheetId="3" hidden="1">#REF!</definedName>
    <definedName name="_Key1" localSheetId="21" hidden="1">#REF!</definedName>
    <definedName name="_Key1" localSheetId="22" hidden="1">#REF!</definedName>
    <definedName name="_Key1" localSheetId="4" hidden="1">#REF!</definedName>
    <definedName name="_Key1" localSheetId="23" hidden="1">#REF!</definedName>
    <definedName name="_Key1" localSheetId="5" hidden="1">#REF!</definedName>
    <definedName name="_Key1" localSheetId="25" hidden="1">#REF!</definedName>
    <definedName name="_Key1" localSheetId="26" hidden="1">#REF!</definedName>
    <definedName name="_Key1" localSheetId="27" hidden="1">#REF!</definedName>
    <definedName name="_Key1" localSheetId="28" hidden="1">#REF!</definedName>
    <definedName name="_Key1" localSheetId="6" hidden="1">#REF!</definedName>
    <definedName name="_Key1" localSheetId="7" hidden="1">#REF!</definedName>
    <definedName name="_Key1" hidden="1">#REF!</definedName>
    <definedName name="_Order1" hidden="1">255</definedName>
    <definedName name="_SA1" localSheetId="10"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10"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localSheetId="10"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localSheetId="10"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8"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localSheetId="16" hidden="1">[1]Tabell!#REF!</definedName>
    <definedName name="ads" localSheetId="2" hidden="1">[1]Tabell!#REF!</definedName>
    <definedName name="ads" localSheetId="17" hidden="1">[1]Tabell!#REF!</definedName>
    <definedName name="ads" localSheetId="18" hidden="1">[1]Tabell!#REF!</definedName>
    <definedName name="ads" localSheetId="19" hidden="1">[1]Tabell!#REF!</definedName>
    <definedName name="ads" localSheetId="3" hidden="1">[1]Tabell!#REF!</definedName>
    <definedName name="ads" localSheetId="21" hidden="1">[1]Tabell!#REF!</definedName>
    <definedName name="ads" localSheetId="22" hidden="1">[1]Tabell!#REF!</definedName>
    <definedName name="ads" localSheetId="4" hidden="1">[1]Tabell!#REF!</definedName>
    <definedName name="ads" localSheetId="23" hidden="1">[1]Tabell!#REF!</definedName>
    <definedName name="ads" localSheetId="5" hidden="1">[1]Tabell!#REF!</definedName>
    <definedName name="ads" localSheetId="25" hidden="1">[1]Tabell!#REF!</definedName>
    <definedName name="ads" localSheetId="26" hidden="1">[1]Tabell!#REF!</definedName>
    <definedName name="ads" localSheetId="27" hidden="1">[1]Tabell!#REF!</definedName>
    <definedName name="ads" localSheetId="28" hidden="1">[1]Tabell!#REF!</definedName>
    <definedName name="ads" localSheetId="6" hidden="1">[1]Tabell!#REF!</definedName>
    <definedName name="ads" localSheetId="7" hidden="1">[1]Tabell!#REF!</definedName>
    <definedName name="ads" hidden="1">[1]Tabell!#REF!</definedName>
    <definedName name="AS2DocOpenMode" hidden="1">"AS2DocumentEdit"</definedName>
    <definedName name="BLPB1" localSheetId="8"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localSheetId="16" hidden="1">#REF!</definedName>
    <definedName name="BLPB1" localSheetId="2" hidden="1">#REF!</definedName>
    <definedName name="BLPB1" localSheetId="17" hidden="1">#REF!</definedName>
    <definedName name="BLPB1" localSheetId="18" hidden="1">#REF!</definedName>
    <definedName name="BLPB1" localSheetId="19" hidden="1">#REF!</definedName>
    <definedName name="BLPB1" localSheetId="3" hidden="1">#REF!</definedName>
    <definedName name="BLPB1" localSheetId="21" hidden="1">#REF!</definedName>
    <definedName name="BLPB1" localSheetId="22" hidden="1">#REF!</definedName>
    <definedName name="BLPB1" localSheetId="4" hidden="1">#REF!</definedName>
    <definedName name="BLPB1" localSheetId="23" hidden="1">#REF!</definedName>
    <definedName name="BLPB1" localSheetId="5" hidden="1">#REF!</definedName>
    <definedName name="BLPB1" localSheetId="25" hidden="1">#REF!</definedName>
    <definedName name="BLPB1" localSheetId="26" hidden="1">#REF!</definedName>
    <definedName name="BLPB1" localSheetId="27" hidden="1">#REF!</definedName>
    <definedName name="BLPB1" localSheetId="28" hidden="1">#REF!</definedName>
    <definedName name="BLPB1" localSheetId="6" hidden="1">#REF!</definedName>
    <definedName name="BLPB1" localSheetId="7" hidden="1">#REF!</definedName>
    <definedName name="BLPB1" hidden="1">#REF!</definedName>
    <definedName name="BLPB2" localSheetId="8"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localSheetId="16" hidden="1">#REF!</definedName>
    <definedName name="BLPB2" localSheetId="2" hidden="1">#REF!</definedName>
    <definedName name="BLPB2" localSheetId="17" hidden="1">#REF!</definedName>
    <definedName name="BLPB2" localSheetId="18" hidden="1">#REF!</definedName>
    <definedName name="BLPB2" localSheetId="19" hidden="1">#REF!</definedName>
    <definedName name="BLPB2" localSheetId="3" hidden="1">#REF!</definedName>
    <definedName name="BLPB2" localSheetId="21" hidden="1">#REF!</definedName>
    <definedName name="BLPB2" localSheetId="22" hidden="1">#REF!</definedName>
    <definedName name="BLPB2" localSheetId="4" hidden="1">#REF!</definedName>
    <definedName name="BLPB2" localSheetId="23" hidden="1">#REF!</definedName>
    <definedName name="BLPB2" localSheetId="5" hidden="1">#REF!</definedName>
    <definedName name="BLPB2" localSheetId="25" hidden="1">#REF!</definedName>
    <definedName name="BLPB2" localSheetId="26" hidden="1">#REF!</definedName>
    <definedName name="BLPB2" localSheetId="27" hidden="1">#REF!</definedName>
    <definedName name="BLPB2" localSheetId="28" hidden="1">#REF!</definedName>
    <definedName name="BLPB2" localSheetId="6" hidden="1">#REF!</definedName>
    <definedName name="BLPB2" localSheetId="7" hidden="1">#REF!</definedName>
    <definedName name="BLPB2" hidden="1">#REF!</definedName>
    <definedName name="BLPH1" localSheetId="8"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localSheetId="16" hidden="1">#REF!</definedName>
    <definedName name="BLPH1" localSheetId="2" hidden="1">#REF!</definedName>
    <definedName name="BLPH1" localSheetId="17" hidden="1">#REF!</definedName>
    <definedName name="BLPH1" localSheetId="18" hidden="1">#REF!</definedName>
    <definedName name="BLPH1" localSheetId="19" hidden="1">#REF!</definedName>
    <definedName name="BLPH1" localSheetId="3" hidden="1">#REF!</definedName>
    <definedName name="BLPH1" localSheetId="21" hidden="1">#REF!</definedName>
    <definedName name="BLPH1" localSheetId="22" hidden="1">#REF!</definedName>
    <definedName name="BLPH1" localSheetId="4" hidden="1">#REF!</definedName>
    <definedName name="BLPH1" localSheetId="23" hidden="1">#REF!</definedName>
    <definedName name="BLPH1" localSheetId="5" hidden="1">#REF!</definedName>
    <definedName name="BLPH1" localSheetId="25" hidden="1">#REF!</definedName>
    <definedName name="BLPH1" localSheetId="26" hidden="1">#REF!</definedName>
    <definedName name="BLPH1" localSheetId="27" hidden="1">#REF!</definedName>
    <definedName name="BLPH1" localSheetId="28" hidden="1">#REF!</definedName>
    <definedName name="BLPH1" localSheetId="6" hidden="1">#REF!</definedName>
    <definedName name="BLPH1" localSheetId="7" hidden="1">#REF!</definedName>
    <definedName name="BLPH1" hidden="1">#REF!</definedName>
    <definedName name="BLPH2" localSheetId="8"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localSheetId="16" hidden="1">#REF!</definedName>
    <definedName name="BLPH2" localSheetId="2" hidden="1">#REF!</definedName>
    <definedName name="BLPH2" localSheetId="17" hidden="1">#REF!</definedName>
    <definedName name="BLPH2" localSheetId="18" hidden="1">#REF!</definedName>
    <definedName name="BLPH2" localSheetId="19" hidden="1">#REF!</definedName>
    <definedName name="BLPH2" localSheetId="3" hidden="1">#REF!</definedName>
    <definedName name="BLPH2" localSheetId="21" hidden="1">#REF!</definedName>
    <definedName name="BLPH2" localSheetId="22" hidden="1">#REF!</definedName>
    <definedName name="BLPH2" localSheetId="4" hidden="1">#REF!</definedName>
    <definedName name="BLPH2" localSheetId="23" hidden="1">#REF!</definedName>
    <definedName name="BLPH2" localSheetId="5" hidden="1">#REF!</definedName>
    <definedName name="BLPH2" localSheetId="25" hidden="1">#REF!</definedName>
    <definedName name="BLPH2" localSheetId="26" hidden="1">#REF!</definedName>
    <definedName name="BLPH2" localSheetId="27" hidden="1">#REF!</definedName>
    <definedName name="BLPH2" localSheetId="28" hidden="1">#REF!</definedName>
    <definedName name="BLPH2" localSheetId="6" hidden="1">#REF!</definedName>
    <definedName name="BLPH2" localSheetId="7" hidden="1">#REF!</definedName>
    <definedName name="BLPH2" hidden="1">#REF!</definedName>
    <definedName name="BLPH3" localSheetId="8"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localSheetId="16" hidden="1">#REF!</definedName>
    <definedName name="BLPH3" localSheetId="2" hidden="1">#REF!</definedName>
    <definedName name="BLPH3" localSheetId="17" hidden="1">#REF!</definedName>
    <definedName name="BLPH3" localSheetId="18" hidden="1">#REF!</definedName>
    <definedName name="BLPH3" localSheetId="19" hidden="1">#REF!</definedName>
    <definedName name="BLPH3" localSheetId="3" hidden="1">#REF!</definedName>
    <definedName name="BLPH3" localSheetId="21" hidden="1">#REF!</definedName>
    <definedName name="BLPH3" localSheetId="22" hidden="1">#REF!</definedName>
    <definedName name="BLPH3" localSheetId="4" hidden="1">#REF!</definedName>
    <definedName name="BLPH3" localSheetId="23" hidden="1">#REF!</definedName>
    <definedName name="BLPH3" localSheetId="5" hidden="1">#REF!</definedName>
    <definedName name="BLPH3" localSheetId="25" hidden="1">#REF!</definedName>
    <definedName name="BLPH3" localSheetId="26" hidden="1">#REF!</definedName>
    <definedName name="BLPH3" localSheetId="27" hidden="1">#REF!</definedName>
    <definedName name="BLPH3" localSheetId="28" hidden="1">#REF!</definedName>
    <definedName name="BLPH3" localSheetId="6" hidden="1">#REF!</definedName>
    <definedName name="BLPH3" localSheetId="7" hidden="1">#REF!</definedName>
    <definedName name="BLPH3" hidden="1">#REF!</definedName>
    <definedName name="BLPH4" localSheetId="8"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localSheetId="16" hidden="1">#REF!</definedName>
    <definedName name="BLPH4" localSheetId="2" hidden="1">#REF!</definedName>
    <definedName name="BLPH4" localSheetId="17" hidden="1">#REF!</definedName>
    <definedName name="BLPH4" localSheetId="18" hidden="1">#REF!</definedName>
    <definedName name="BLPH4" localSheetId="19" hidden="1">#REF!</definedName>
    <definedName name="BLPH4" localSheetId="3" hidden="1">#REF!</definedName>
    <definedName name="BLPH4" localSheetId="21" hidden="1">#REF!</definedName>
    <definedName name="BLPH4" localSheetId="22" hidden="1">#REF!</definedName>
    <definedName name="BLPH4" localSheetId="4" hidden="1">#REF!</definedName>
    <definedName name="BLPH4" localSheetId="23" hidden="1">#REF!</definedName>
    <definedName name="BLPH4" localSheetId="5" hidden="1">#REF!</definedName>
    <definedName name="BLPH4" localSheetId="25" hidden="1">#REF!</definedName>
    <definedName name="BLPH4" localSheetId="26" hidden="1">#REF!</definedName>
    <definedName name="BLPH4" localSheetId="27" hidden="1">#REF!</definedName>
    <definedName name="BLPH4" localSheetId="28" hidden="1">#REF!</definedName>
    <definedName name="BLPH4" localSheetId="6" hidden="1">#REF!</definedName>
    <definedName name="BLPH4" localSheetId="7" hidden="1">#REF!</definedName>
    <definedName name="BLPH4"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localSheetId="16" hidden="1">#REF!</definedName>
    <definedName name="BLPH5" localSheetId="2" hidden="1">#REF!</definedName>
    <definedName name="BLPH5" localSheetId="17" hidden="1">#REF!</definedName>
    <definedName name="BLPH5" localSheetId="18" hidden="1">#REF!</definedName>
    <definedName name="BLPH5" localSheetId="19" hidden="1">#REF!</definedName>
    <definedName name="BLPH5" localSheetId="3" hidden="1">#REF!</definedName>
    <definedName name="BLPH5" localSheetId="21" hidden="1">#REF!</definedName>
    <definedName name="BLPH5" localSheetId="22" hidden="1">#REF!</definedName>
    <definedName name="BLPH5" localSheetId="4" hidden="1">#REF!</definedName>
    <definedName name="BLPH5" localSheetId="23" hidden="1">#REF!</definedName>
    <definedName name="BLPH5" localSheetId="5" hidden="1">#REF!</definedName>
    <definedName name="BLPH5" localSheetId="25" hidden="1">#REF!</definedName>
    <definedName name="BLPH5" localSheetId="26" hidden="1">#REF!</definedName>
    <definedName name="BLPH5" localSheetId="27" hidden="1">#REF!</definedName>
    <definedName name="BLPH5" localSheetId="28" hidden="1">#REF!</definedName>
    <definedName name="BLPH5" localSheetId="6" hidden="1">#REF!</definedName>
    <definedName name="BLPH5" localSheetId="7" hidden="1">#REF!</definedName>
    <definedName name="BLPH5"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localSheetId="16" hidden="1">#REF!</definedName>
    <definedName name="BLPH6" localSheetId="2" hidden="1">#REF!</definedName>
    <definedName name="BLPH6" localSheetId="17" hidden="1">#REF!</definedName>
    <definedName name="BLPH6" localSheetId="18" hidden="1">#REF!</definedName>
    <definedName name="BLPH6" localSheetId="19" hidden="1">#REF!</definedName>
    <definedName name="BLPH6" localSheetId="3" hidden="1">#REF!</definedName>
    <definedName name="BLPH6" localSheetId="21" hidden="1">#REF!</definedName>
    <definedName name="BLPH6" localSheetId="22" hidden="1">#REF!</definedName>
    <definedName name="BLPH6" localSheetId="4" hidden="1">#REF!</definedName>
    <definedName name="BLPH6" localSheetId="23" hidden="1">#REF!</definedName>
    <definedName name="BLPH6" localSheetId="5" hidden="1">#REF!</definedName>
    <definedName name="BLPH6" localSheetId="25" hidden="1">#REF!</definedName>
    <definedName name="BLPH6" localSheetId="26" hidden="1">#REF!</definedName>
    <definedName name="BLPH6" localSheetId="27" hidden="1">#REF!</definedName>
    <definedName name="BLPH6" localSheetId="28" hidden="1">#REF!</definedName>
    <definedName name="BLPH6" localSheetId="6" hidden="1">#REF!</definedName>
    <definedName name="BLPH6" localSheetId="7" hidden="1">#REF!</definedName>
    <definedName name="BLPH6"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localSheetId="16" hidden="1">#REF!</definedName>
    <definedName name="BLPH7" localSheetId="2" hidden="1">#REF!</definedName>
    <definedName name="BLPH7" localSheetId="17" hidden="1">#REF!</definedName>
    <definedName name="BLPH7" localSheetId="18" hidden="1">#REF!</definedName>
    <definedName name="BLPH7" localSheetId="19" hidden="1">#REF!</definedName>
    <definedName name="BLPH7" localSheetId="3" hidden="1">#REF!</definedName>
    <definedName name="BLPH7" localSheetId="21" hidden="1">#REF!</definedName>
    <definedName name="BLPH7" localSheetId="22" hidden="1">#REF!</definedName>
    <definedName name="BLPH7" localSheetId="4" hidden="1">#REF!</definedName>
    <definedName name="BLPH7" localSheetId="23" hidden="1">#REF!</definedName>
    <definedName name="BLPH7" localSheetId="5" hidden="1">#REF!</definedName>
    <definedName name="BLPH7" localSheetId="25" hidden="1">#REF!</definedName>
    <definedName name="BLPH7" localSheetId="26" hidden="1">#REF!</definedName>
    <definedName name="BLPH7" localSheetId="27" hidden="1">#REF!</definedName>
    <definedName name="BLPH7" localSheetId="28" hidden="1">#REF!</definedName>
    <definedName name="BLPH7" localSheetId="6" hidden="1">#REF!</definedName>
    <definedName name="BLPH7" localSheetId="7" hidden="1">#REF!</definedName>
    <definedName name="BLPH7"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localSheetId="16" hidden="1">#REF!</definedName>
    <definedName name="BLPH8" localSheetId="2" hidden="1">#REF!</definedName>
    <definedName name="BLPH8" localSheetId="17" hidden="1">#REF!</definedName>
    <definedName name="BLPH8" localSheetId="18" hidden="1">#REF!</definedName>
    <definedName name="BLPH8" localSheetId="19" hidden="1">#REF!</definedName>
    <definedName name="BLPH8" localSheetId="3" hidden="1">#REF!</definedName>
    <definedName name="BLPH8" localSheetId="21" hidden="1">#REF!</definedName>
    <definedName name="BLPH8" localSheetId="22" hidden="1">#REF!</definedName>
    <definedName name="BLPH8" localSheetId="4" hidden="1">#REF!</definedName>
    <definedName name="BLPH8" localSheetId="23" hidden="1">#REF!</definedName>
    <definedName name="BLPH8" localSheetId="5" hidden="1">#REF!</definedName>
    <definedName name="BLPH8" localSheetId="25" hidden="1">#REF!</definedName>
    <definedName name="BLPH8" localSheetId="26" hidden="1">#REF!</definedName>
    <definedName name="BLPH8" localSheetId="27" hidden="1">#REF!</definedName>
    <definedName name="BLPH8" localSheetId="28" hidden="1">#REF!</definedName>
    <definedName name="BLPH8" localSheetId="6" hidden="1">#REF!</definedName>
    <definedName name="BLPH8" localSheetId="7" hidden="1">#REF!</definedName>
    <definedName name="BLPH8" hidden="1">#REF!</definedName>
    <definedName name="business_model" localSheetId="10"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10"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fhgd" localSheetId="8" hidden="1">[1]Tabell!#REF!</definedName>
    <definedName name="dfhgd" localSheetId="10" hidden="1">[1]Tabell!#REF!</definedName>
    <definedName name="dfhgd" localSheetId="11" hidden="1">[1]Tabell!#REF!</definedName>
    <definedName name="dfhgd" localSheetId="12" hidden="1">[1]Tabell!#REF!</definedName>
    <definedName name="dfhgd" localSheetId="16" hidden="1">[1]Tabell!#REF!</definedName>
    <definedName name="dfhgd" localSheetId="2" hidden="1">[1]Tabell!#REF!</definedName>
    <definedName name="dfhgd" localSheetId="21" hidden="1">[1]Tabell!#REF!</definedName>
    <definedName name="dfhgd" localSheetId="22" hidden="1">[1]Tabell!#REF!</definedName>
    <definedName name="dfhgd" localSheetId="4" hidden="1">[1]Tabell!#REF!</definedName>
    <definedName name="dfhgd" localSheetId="23" hidden="1">[1]Tabell!#REF!</definedName>
    <definedName name="dfhgd" localSheetId="5" hidden="1">[1]Tabell!#REF!</definedName>
    <definedName name="dfhgd" localSheetId="25" hidden="1">[1]Tabell!#REF!</definedName>
    <definedName name="dfhgd" localSheetId="26" hidden="1">[1]Tabell!#REF!</definedName>
    <definedName name="dfhgd" localSheetId="27" hidden="1">[1]Tabell!#REF!</definedName>
    <definedName name="dfhgd" localSheetId="28" hidden="1">[1]Tabell!#REF!</definedName>
    <definedName name="dfhgd" localSheetId="7" hidden="1">[1]Tabell!#REF!</definedName>
    <definedName name="dfhgd" hidden="1">[1]Tabell!#REF!</definedName>
    <definedName name="E" localSheetId="10"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fffff" localSheetId="10"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10"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10"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localSheetId="10"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10"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10"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10"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localSheetId="10"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localSheetId="10"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10"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8" hidden="1">[1]Tabell!#REF!</definedName>
    <definedName name="LI" localSheetId="10" hidden="1">[1]Tabell!#REF!</definedName>
    <definedName name="LI" localSheetId="11" hidden="1">[1]Tabell!#REF!</definedName>
    <definedName name="LI" localSheetId="12" hidden="1">[1]Tabell!#REF!</definedName>
    <definedName name="LI" localSheetId="16" hidden="1">[1]Tabell!#REF!</definedName>
    <definedName name="LI" localSheetId="2" hidden="1">[1]Tabell!#REF!</definedName>
    <definedName name="LI" localSheetId="21" hidden="1">[1]Tabell!#REF!</definedName>
    <definedName name="LI" localSheetId="22" hidden="1">[1]Tabell!#REF!</definedName>
    <definedName name="LI" localSheetId="4" hidden="1">[1]Tabell!#REF!</definedName>
    <definedName name="LI" localSheetId="23" hidden="1">[1]Tabell!#REF!</definedName>
    <definedName name="LI" localSheetId="5" hidden="1">[1]Tabell!#REF!</definedName>
    <definedName name="LI" localSheetId="25" hidden="1">[1]Tabell!#REF!</definedName>
    <definedName name="LI" localSheetId="26" hidden="1">[1]Tabell!#REF!</definedName>
    <definedName name="LI" localSheetId="27" hidden="1">[1]Tabell!#REF!</definedName>
    <definedName name="LI" localSheetId="28" hidden="1">[1]Tabell!#REF!</definedName>
    <definedName name="LI" localSheetId="7" hidden="1">[1]Tabell!#REF!</definedName>
    <definedName name="LI" hidden="1">[1]Tabell!#REF!</definedName>
    <definedName name="M" localSheetId="10" hidden="1">{#N/A,#N/A,TRUE,"0 Deckbl.";#N/A,#N/A,TRUE,"S 1 Komm";#N/A,#N/A,TRUE,"S 1a Komm";#N/A,#N/A,TRUE,"S 1b Komm";#N/A,#N/A,TRUE,"S  2 DBR";#N/A,#N/A,TRUE,"S  3 Sparten";#N/A,#N/A,TRUE,"S 4  Betr. K.";#N/A,#N/A,TRUE,"6 Bilanz";#N/A,#N/A,TRUE,"6a Bilanz ";#N/A,#N/A,TRUE,"6b Bilanz ";#N/A,#N/A,TRUE,"7 GS I";#N/A,#N/A,TRUE,"S 8 EQ-GuV"}</definedName>
    <definedName name="M" hidden="1">{#N/A,#N/A,TRUE,"0 Deckbl.";#N/A,#N/A,TRUE,"S 1 Komm";#N/A,#N/A,TRUE,"S 1a Komm";#N/A,#N/A,TRUE,"S 1b Komm";#N/A,#N/A,TRUE,"S  2 DBR";#N/A,#N/A,TRUE,"S  3 Sparten";#N/A,#N/A,TRUE,"S 4  Betr. K.";#N/A,#N/A,TRUE,"6 Bilanz";#N/A,#N/A,TRUE,"6a Bilanz ";#N/A,#N/A,TRUE,"6b Bilanz ";#N/A,#N/A,TRUE,"7 GS I";#N/A,#N/A,TRUE,"S 8 EQ-GuV"}</definedName>
    <definedName name="marie" localSheetId="10"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10"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10"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10"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10"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localSheetId="10"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10"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10"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10" hidden="1">{#N/A,#N/A,FALSE,"Annual Earnings Model";#N/A,#N/A,FALSE,"Quarterly Earnings Model";#N/A,#N/A,FALSE,"Header";#N/A,#N/A,FALSE,"Notes"}</definedName>
    <definedName name="Rente" hidden="1">{#N/A,#N/A,FALSE,"Annual Earnings Model";#N/A,#N/A,FALSE,"Quarterly Earnings Model";#N/A,#N/A,FALSE,"Header";#N/A,#N/A,FALSE,"Notes"}</definedName>
    <definedName name="SD" localSheetId="10"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EST" localSheetId="8" hidden="1">[1]Tabell!#REF!</definedName>
    <definedName name="TEST" localSheetId="10" hidden="1">[1]Tabell!#REF!</definedName>
    <definedName name="TEST" localSheetId="11" hidden="1">[1]Tabell!#REF!</definedName>
    <definedName name="TEST" localSheetId="12" hidden="1">[1]Tabell!#REF!</definedName>
    <definedName name="TEST" localSheetId="16" hidden="1">[1]Tabell!#REF!</definedName>
    <definedName name="TEST" localSheetId="2" hidden="1">[1]Tabell!#REF!</definedName>
    <definedName name="TEST" localSheetId="21" hidden="1">[1]Tabell!#REF!</definedName>
    <definedName name="TEST" localSheetId="22" hidden="1">[1]Tabell!#REF!</definedName>
    <definedName name="TEST" localSheetId="4" hidden="1">[1]Tabell!#REF!</definedName>
    <definedName name="TEST" localSheetId="23" hidden="1">[1]Tabell!#REF!</definedName>
    <definedName name="TEST" localSheetId="5" hidden="1">[1]Tabell!#REF!</definedName>
    <definedName name="TEST" localSheetId="25" hidden="1">[1]Tabell!#REF!</definedName>
    <definedName name="TEST" localSheetId="26" hidden="1">[1]Tabell!#REF!</definedName>
    <definedName name="TEST" localSheetId="27" hidden="1">[1]Tabell!#REF!</definedName>
    <definedName name="TEST" localSheetId="28" hidden="1">[1]Tabell!#REF!</definedName>
    <definedName name="TEST" localSheetId="7" hidden="1">[1]Tabell!#REF!</definedName>
    <definedName name="TEST" hidden="1">[1]Tabell!#REF!</definedName>
    <definedName name="u" localSheetId="10"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localSheetId="10"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10"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10" hidden="1">{#N/A,#N/A,FALSE,"Annual Earnings Model";#N/A,#N/A,FALSE,"Quarterly Earnings Model";#N/A,#N/A,FALSE,"Header";#N/A,#N/A,FALSE,"Notes"}</definedName>
    <definedName name="wrn.All." hidden="1">{#N/A,#N/A,FALSE,"Annual Earnings Model";#N/A,#N/A,FALSE,"Quarterly Earnings Model";#N/A,#N/A,FALSE,"Header";#N/A,#N/A,FALSE,"Notes"}</definedName>
    <definedName name="wrn.Druck._.Monatsreporting." localSheetId="10"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10"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8" hidden="1">[3]In99!#REF!</definedName>
    <definedName name="xxxxxxx" localSheetId="9" hidden="1">[3]In99!#REF!</definedName>
    <definedName name="xxxxxxx" localSheetId="10" hidden="1">[3]In99!#REF!</definedName>
    <definedName name="xxxxxxx" localSheetId="11" hidden="1">[3]In99!#REF!</definedName>
    <definedName name="xxxxxxx" localSheetId="12" hidden="1">[3]In99!#REF!</definedName>
    <definedName name="xxxxxxx" localSheetId="16" hidden="1">[3]In99!#REF!</definedName>
    <definedName name="xxxxxxx" localSheetId="2" hidden="1">[3]In99!#REF!</definedName>
    <definedName name="xxxxxxx" localSheetId="17" hidden="1">[3]In99!#REF!</definedName>
    <definedName name="xxxxxxx" localSheetId="18" hidden="1">[3]In99!#REF!</definedName>
    <definedName name="xxxxxxx" localSheetId="19" hidden="1">[3]In99!#REF!</definedName>
    <definedName name="xxxxxxx" localSheetId="3" hidden="1">[3]In99!#REF!</definedName>
    <definedName name="xxxxxxx" localSheetId="21" hidden="1">[3]In99!#REF!</definedName>
    <definedName name="xxxxxxx" localSheetId="22" hidden="1">[3]In99!#REF!</definedName>
    <definedName name="xxxxxxx" localSheetId="4" hidden="1">[3]In99!#REF!</definedName>
    <definedName name="xxxxxxx" localSheetId="23" hidden="1">[3]In99!#REF!</definedName>
    <definedName name="xxxxxxx" localSheetId="5" hidden="1">[3]In99!#REF!</definedName>
    <definedName name="xxxxxxx" localSheetId="25" hidden="1">[3]In99!#REF!</definedName>
    <definedName name="xxxxxxx" localSheetId="26" hidden="1">[3]In99!#REF!</definedName>
    <definedName name="xxxxxxx" localSheetId="27" hidden="1">[3]In99!#REF!</definedName>
    <definedName name="xxxxxxx" localSheetId="28" hidden="1">[3]In99!#REF!</definedName>
    <definedName name="xxxxxxx" localSheetId="6" hidden="1">[3]In99!#REF!</definedName>
    <definedName name="xxxxxxx" localSheetId="7" hidden="1">[3]In99!#REF!</definedName>
    <definedName name="xxxxxxx" hidden="1">[3]In99!#REF!</definedName>
    <definedName name="Y" localSheetId="10"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10"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80" l="1"/>
  <c r="D8" i="80"/>
  <c r="D10" i="80" s="1"/>
  <c r="E62" i="57"/>
  <c r="E63" i="57" s="1"/>
  <c r="E64" i="57" s="1"/>
  <c r="E54" i="57"/>
  <c r="E49" i="57"/>
  <c r="E34" i="57"/>
  <c r="E35" i="57" s="1"/>
  <c r="E8" i="57"/>
  <c r="E14" i="57" s="1"/>
  <c r="F34" i="50" l="1"/>
  <c r="F37" i="50" s="1"/>
  <c r="E34" i="50"/>
  <c r="E21" i="50"/>
  <c r="E16" i="50"/>
  <c r="E15" i="50"/>
  <c r="F21" i="50"/>
  <c r="F16" i="50"/>
  <c r="F27" i="50" s="1"/>
  <c r="F15" i="50"/>
  <c r="F8" i="50"/>
  <c r="E24" i="22" l="1"/>
  <c r="F24" i="22"/>
  <c r="G24" i="22"/>
  <c r="H24" i="22"/>
  <c r="I24" i="22"/>
  <c r="J24" i="22"/>
  <c r="K24" i="22"/>
  <c r="L24" i="22"/>
  <c r="M24" i="22"/>
  <c r="N24" i="22"/>
  <c r="O24" i="22"/>
  <c r="P24" i="22"/>
  <c r="Q24" i="22"/>
  <c r="R24" i="22"/>
  <c r="S24" i="22"/>
  <c r="T24" i="22"/>
  <c r="U24" i="22"/>
  <c r="D24" i="22"/>
  <c r="F25" i="21"/>
  <c r="G25" i="21"/>
  <c r="H25" i="21"/>
  <c r="E25" i="21"/>
  <c r="D25" i="21"/>
  <c r="F11" i="20"/>
  <c r="F10" i="20"/>
  <c r="D10" i="20"/>
  <c r="E10" i="20"/>
  <c r="D35" i="97"/>
  <c r="E35" i="97"/>
  <c r="F35" i="97"/>
  <c r="C35" i="97"/>
  <c r="G8" i="97"/>
  <c r="G9" i="97"/>
  <c r="G10" i="97"/>
  <c r="G11" i="97"/>
  <c r="G12" i="97"/>
  <c r="G13" i="97"/>
  <c r="G14" i="97"/>
  <c r="G35" i="97" s="1"/>
  <c r="G15" i="97"/>
  <c r="G16" i="97"/>
  <c r="G17" i="97"/>
  <c r="G18" i="97"/>
  <c r="G19" i="97"/>
  <c r="G20" i="97"/>
  <c r="G21" i="97"/>
  <c r="G22" i="97"/>
  <c r="G23" i="97"/>
  <c r="G24" i="97"/>
  <c r="G25" i="97"/>
  <c r="G26" i="97"/>
  <c r="G27" i="97"/>
  <c r="G28" i="97"/>
  <c r="G29" i="97"/>
  <c r="G30" i="97"/>
  <c r="G31" i="97"/>
  <c r="G32" i="97"/>
  <c r="G33" i="97"/>
  <c r="G34" i="97"/>
  <c r="G7" i="97"/>
  <c r="H8" i="95"/>
  <c r="H9" i="95"/>
  <c r="H10" i="95"/>
  <c r="H11" i="95"/>
  <c r="H12" i="95"/>
  <c r="H13" i="95"/>
  <c r="H14" i="95"/>
  <c r="H15" i="95"/>
  <c r="H16" i="95"/>
  <c r="H17" i="95"/>
  <c r="H18" i="95"/>
  <c r="H19" i="95"/>
  <c r="H20" i="95"/>
  <c r="H21" i="95"/>
  <c r="H22" i="95"/>
  <c r="H23" i="95"/>
  <c r="H24" i="95"/>
  <c r="H25" i="95"/>
  <c r="H26" i="95"/>
  <c r="H27" i="95"/>
  <c r="H28" i="95"/>
  <c r="H7" i="95"/>
  <c r="E28" i="95"/>
  <c r="F28" i="95"/>
  <c r="G28" i="95"/>
  <c r="D28" i="95"/>
  <c r="D32" i="11" l="1"/>
  <c r="I32" i="11" s="1"/>
  <c r="D31" i="11"/>
  <c r="I31" i="11" s="1"/>
  <c r="I17" i="11"/>
  <c r="I18" i="11"/>
  <c r="I19" i="11"/>
  <c r="I20" i="11"/>
  <c r="I21" i="11"/>
  <c r="I22" i="11"/>
  <c r="I23" i="11"/>
  <c r="I24" i="11"/>
  <c r="I25" i="11"/>
  <c r="I26" i="11"/>
  <c r="I27" i="11"/>
  <c r="I28" i="11"/>
  <c r="I29" i="11"/>
  <c r="I30" i="11"/>
  <c r="I16" i="11"/>
  <c r="I31" i="13" l="1"/>
  <c r="M31" i="13"/>
  <c r="Q31" i="13"/>
  <c r="U31" i="13"/>
  <c r="Y31" i="13"/>
  <c r="F30" i="13"/>
  <c r="F31" i="13" s="1"/>
  <c r="G30" i="13"/>
  <c r="G31" i="13" s="1"/>
  <c r="H30" i="13"/>
  <c r="H31" i="13" s="1"/>
  <c r="I30" i="13"/>
  <c r="J30" i="13"/>
  <c r="J31" i="13" s="1"/>
  <c r="K30" i="13"/>
  <c r="K31" i="13" s="1"/>
  <c r="L30" i="13"/>
  <c r="L31" i="13" s="1"/>
  <c r="M30" i="13"/>
  <c r="N30" i="13"/>
  <c r="N31" i="13" s="1"/>
  <c r="O30" i="13"/>
  <c r="O31" i="13" s="1"/>
  <c r="P30" i="13"/>
  <c r="P31" i="13" s="1"/>
  <c r="Q30" i="13"/>
  <c r="R30" i="13"/>
  <c r="R31" i="13" s="1"/>
  <c r="S30" i="13"/>
  <c r="S31" i="13" s="1"/>
  <c r="T30" i="13"/>
  <c r="T31" i="13" s="1"/>
  <c r="U30" i="13"/>
  <c r="V30" i="13"/>
  <c r="V31" i="13" s="1"/>
  <c r="W30" i="13"/>
  <c r="W31" i="13" s="1"/>
  <c r="X30" i="13"/>
  <c r="X31" i="13" s="1"/>
  <c r="Y30" i="13"/>
  <c r="Z30" i="13"/>
  <c r="Z31" i="13" s="1"/>
  <c r="E30" i="13"/>
  <c r="E31" i="13" s="1"/>
  <c r="D30" i="13"/>
  <c r="D31" i="13" s="1"/>
  <c r="E10" i="93" l="1"/>
  <c r="F10" i="93"/>
  <c r="G10" i="93"/>
  <c r="H10" i="93"/>
  <c r="I10" i="93"/>
  <c r="J10" i="93"/>
  <c r="K10" i="93"/>
  <c r="L10" i="93"/>
  <c r="M10" i="93"/>
  <c r="E32" i="94" l="1"/>
  <c r="D32" i="94"/>
  <c r="F39" i="50" l="1"/>
  <c r="F40" i="50" l="1"/>
  <c r="F41" i="50" s="1"/>
  <c r="D30" i="80" l="1"/>
  <c r="D10" i="93" l="1"/>
  <c r="E69" i="57" l="1"/>
  <c r="E67" i="57"/>
  <c r="E74" i="57" s="1"/>
  <c r="E68" i="57" l="1"/>
</calcChain>
</file>

<file path=xl/sharedStrings.xml><?xml version="1.0" encoding="utf-8"?>
<sst xmlns="http://schemas.openxmlformats.org/spreadsheetml/2006/main" count="1178" uniqueCount="693">
  <si>
    <t>Overview of RWAs</t>
  </si>
  <si>
    <t>Differences between accounting and regulatory scopes of consolidation and the mapping of financial statement categories with risk categories</t>
  </si>
  <si>
    <t>Main sources of differences between regulatory exposure amounts and carrying values in financial statements</t>
  </si>
  <si>
    <t>Total and average net amount of exposures</t>
  </si>
  <si>
    <t>Geographical breakdown of exposures</t>
  </si>
  <si>
    <t>Concentration of exposures by industry or counterparty types</t>
  </si>
  <si>
    <t>Maturity of exposures</t>
  </si>
  <si>
    <t>Credit quality of exposures by exposure class and instrument</t>
  </si>
  <si>
    <t>Credit quality of exposures by industry or counterparty types</t>
  </si>
  <si>
    <t>Credit quality of exposures by geography</t>
  </si>
  <si>
    <t>Ageing of past-due exposures</t>
  </si>
  <si>
    <t>Non-performing and forborne exposures</t>
  </si>
  <si>
    <t>Changes in the stock of general and specific credit risk adjustments</t>
  </si>
  <si>
    <t>Changes in the stock of defaulted and impaired loans and debt securities</t>
  </si>
  <si>
    <t>CRM techniques – Overview</t>
  </si>
  <si>
    <t>Standardised approach – Credit risk exposure and CRM effects</t>
  </si>
  <si>
    <t>Standardised approach</t>
  </si>
  <si>
    <t>Credit risk exposures by exposure class and PD range</t>
  </si>
  <si>
    <t>IRB approach – Effect on the RWAs of credit derivatives used as CRM techniques</t>
  </si>
  <si>
    <t>RWA flow statements of credit risk exposures under the IRB approach</t>
  </si>
  <si>
    <t>IRB approach – Backtesting of PD per exposure class</t>
  </si>
  <si>
    <t>IRB (specialised lending and equities)</t>
  </si>
  <si>
    <t>Analysis of CCR exposure by approach</t>
  </si>
  <si>
    <t>CVA capital charge</t>
  </si>
  <si>
    <t>Standardised approach – CCR exposures by regulatory portfolio and risk</t>
  </si>
  <si>
    <t>Impact of netting and collateral held on exposure values</t>
  </si>
  <si>
    <t>Composition of collateral for exposures to CCR</t>
  </si>
  <si>
    <t>Credit derivatives exposures</t>
  </si>
  <si>
    <t>RWA flow statements of CCR exposures under the IMM</t>
  </si>
  <si>
    <t>Exposures to CCPs</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</si>
  <si>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</si>
  <si>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</si>
  <si>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</si>
  <si>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</si>
  <si>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Market risk under the standardised approach</t>
  </si>
  <si>
    <t>Market risk under the IMA</t>
  </si>
  <si>
    <t>RWA flow statements of market risk exposures under the IMA</t>
  </si>
  <si>
    <t>IMA values for trading portfolios</t>
  </si>
  <si>
    <t>Comparison of VaR estimates with gains/losses</t>
  </si>
  <si>
    <t>LCR</t>
  </si>
  <si>
    <t>Other</t>
  </si>
  <si>
    <t>Non-deducted participations in insurance undertakings</t>
  </si>
  <si>
    <t>Own funds</t>
  </si>
  <si>
    <t>Leverage ratio</t>
  </si>
  <si>
    <t>a</t>
  </si>
  <si>
    <t>b</t>
  </si>
  <si>
    <t>c</t>
  </si>
  <si>
    <t>RWAs</t>
  </si>
  <si>
    <t>Credit risk (excluding CCR)</t>
  </si>
  <si>
    <t>Of which the standardised approach</t>
  </si>
  <si>
    <t>Of which the advanced IRB (AIRB) approach</t>
  </si>
  <si>
    <t>CCR</t>
  </si>
  <si>
    <t>Of which mark to market</t>
  </si>
  <si>
    <t>Of which CVA</t>
  </si>
  <si>
    <t>Of which standardised approach</t>
  </si>
  <si>
    <t>Operational risk</t>
  </si>
  <si>
    <t>Amounts below the thresholds for deduction (subject to 250% risk weight)</t>
  </si>
  <si>
    <t>Floor adjustment</t>
  </si>
  <si>
    <t>Total</t>
  </si>
  <si>
    <t>d</t>
  </si>
  <si>
    <t>e</t>
  </si>
  <si>
    <t>f</t>
  </si>
  <si>
    <t>g</t>
  </si>
  <si>
    <t>Other assets</t>
  </si>
  <si>
    <t>Subordinated loan capital</t>
  </si>
  <si>
    <t>r</t>
  </si>
  <si>
    <t>Items subject to</t>
  </si>
  <si>
    <t>Credit risk framework</t>
  </si>
  <si>
    <t>CCR framefork</t>
  </si>
  <si>
    <t>Securitisation framework</t>
  </si>
  <si>
    <t>Market risk framework</t>
  </si>
  <si>
    <t>Differences in valuations</t>
  </si>
  <si>
    <t>Differences due to consideration of provisions</t>
  </si>
  <si>
    <t>Differences due to prudential filters</t>
  </si>
  <si>
    <t>Exposure amounts considered for regulatory purposes</t>
  </si>
  <si>
    <t>Name of the enity</t>
  </si>
  <si>
    <t>Method of accounting consolidation</t>
  </si>
  <si>
    <t>Method of regulatory consolidation</t>
  </si>
  <si>
    <t>Description of the entity</t>
  </si>
  <si>
    <t>Full consolidation</t>
  </si>
  <si>
    <t>Proportional consolidation</t>
  </si>
  <si>
    <t>Deducted</t>
  </si>
  <si>
    <t>Net value of exposures at the end of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</si>
  <si>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</si>
  <si>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</si>
  <si>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</si>
  <si>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</si>
  <si>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</si>
  <si>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</si>
  <si>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</si>
  <si>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</si>
  <si>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</si>
  <si>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</si>
  <si>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</si>
  <si>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</si>
  <si>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Equity</t>
  </si>
  <si>
    <t>Total IRB approach</t>
  </si>
  <si>
    <t>Regional governments or local authorities</t>
  </si>
  <si>
    <t>Public sector entities</t>
  </si>
  <si>
    <t>Multilateral development banks</t>
  </si>
  <si>
    <t>International organisations</t>
  </si>
  <si>
    <t>Instirutions</t>
  </si>
  <si>
    <t>Of which SMEs</t>
  </si>
  <si>
    <t>Secured by mortages on immovable property</t>
  </si>
  <si>
    <t>Exposures in default</t>
  </si>
  <si>
    <t>Items associated by particurlarly high risk</t>
  </si>
  <si>
    <t>Covered bonds</t>
  </si>
  <si>
    <t>Claims on institutions and corporates with a short-term credit assessment</t>
  </si>
  <si>
    <t>Collective investments undertakings</t>
  </si>
  <si>
    <t>Equity exposures</t>
  </si>
  <si>
    <t>Other exposures</t>
  </si>
  <si>
    <t>Total standardised approach</t>
  </si>
  <si>
    <t>h</t>
  </si>
  <si>
    <t>i</t>
  </si>
  <si>
    <t>j</t>
  </si>
  <si>
    <t>l</t>
  </si>
  <si>
    <t>m</t>
  </si>
  <si>
    <t>Secured by mortgages on immovable property</t>
  </si>
  <si>
    <t>Net exposure value</t>
  </si>
  <si>
    <t>On demand</t>
  </si>
  <si>
    <t>&lt;= 1 year</t>
  </si>
  <si>
    <t>&gt; 1 year &lt;= 5 years</t>
  </si>
  <si>
    <t>&gt; 5 years</t>
  </si>
  <si>
    <t>No stated maturity</t>
  </si>
  <si>
    <t>n</t>
  </si>
  <si>
    <t>o</t>
  </si>
  <si>
    <t>p</t>
  </si>
  <si>
    <t>q</t>
  </si>
  <si>
    <t>s</t>
  </si>
  <si>
    <t>u</t>
  </si>
  <si>
    <t>Total exposures</t>
  </si>
  <si>
    <t>Of which defaulted</t>
  </si>
  <si>
    <t>Debt securities</t>
  </si>
  <si>
    <t>Exposures unsecured – Carrying amount</t>
  </si>
  <si>
    <t>Exposures secured by collateral</t>
  </si>
  <si>
    <t>Exposures secured by financial guarantees</t>
  </si>
  <si>
    <t>Exposures secured by credit derivatives</t>
  </si>
  <si>
    <t>Total loans</t>
  </si>
  <si>
    <t>Total debt securities</t>
  </si>
  <si>
    <t>Exposure classes</t>
  </si>
  <si>
    <t>Regional government or local authorities</t>
  </si>
  <si>
    <t>Exposures associated with particularly high risk</t>
  </si>
  <si>
    <t>Institutions and corporates with a short-term credit assessment</t>
  </si>
  <si>
    <t>Collective investment undertakings</t>
  </si>
  <si>
    <t>Other items</t>
  </si>
  <si>
    <t xml:space="preserve"> </t>
  </si>
  <si>
    <t>Risk weight</t>
  </si>
  <si>
    <t>Others</t>
  </si>
  <si>
    <t>Of which unrated</t>
  </si>
  <si>
    <t>RWA density</t>
  </si>
  <si>
    <t>On-balance-sheet amount</t>
  </si>
  <si>
    <t>Off-balance-sheet amount</t>
  </si>
  <si>
    <t>-</t>
  </si>
  <si>
    <t>Exposure value</t>
  </si>
  <si>
    <t>Total portfolios subject to the advanced method</t>
  </si>
  <si>
    <t>(i) VaR component (including the 3× multiplier)</t>
  </si>
  <si>
    <t>(ii) SVaR component (including the 3× multiplier)</t>
  </si>
  <si>
    <t>All portfolios subject to the standardised method</t>
  </si>
  <si>
    <t>EU4</t>
  </si>
  <si>
    <t>Based on the original exposure method</t>
  </si>
  <si>
    <t>Total subject to the CVA capital charge</t>
  </si>
  <si>
    <t>Gross positive fair value or net carrying amount</t>
  </si>
  <si>
    <t>Netting benefits</t>
  </si>
  <si>
    <t>Netted current credit exposure</t>
  </si>
  <si>
    <t>Collateral held</t>
  </si>
  <si>
    <t>Net credit exposure</t>
  </si>
  <si>
    <t>Derivatives</t>
  </si>
  <si>
    <t>SFTs</t>
  </si>
  <si>
    <t>Cross-product netting</t>
  </si>
  <si>
    <t>RWA</t>
  </si>
  <si>
    <t>Number of datapoints used in calculation of averages</t>
  </si>
  <si>
    <t>HIGH-QUALITY LIQUID ASSETS</t>
  </si>
  <si>
    <t>Total high-quality liquid assets (HQLA)</t>
  </si>
  <si>
    <t>CASH-OUTFLOWS</t>
  </si>
  <si>
    <t>Retail deposits and deposits from SMEs,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</si>
  <si>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</si>
  <si>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</si>
  <si>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</si>
  <si>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</si>
  <si>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</si>
  <si>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</si>
  <si>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</si>
  <si>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</si>
  <si>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</si>
  <si>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</si>
  <si>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</si>
  <si>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</si>
  <si>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</si>
  <si>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</si>
  <si>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</si>
  <si>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</si>
  <si>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</si>
  <si>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</si>
  <si>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19a</t>
  </si>
  <si>
    <t>(Difference between total weighted inflows and total weighted outflows arising from transactions in third countries where there are transfer restrictions or which are denominated in non-convertible currencies)</t>
  </si>
  <si>
    <t>19b</t>
  </si>
  <si>
    <t>(Excess inflows from a related specialised credit institution)</t>
  </si>
  <si>
    <t>TOTAL CASH-INFLOWS</t>
  </si>
  <si>
    <t>20a</t>
  </si>
  <si>
    <t>Fully exempt inflows</t>
  </si>
  <si>
    <t>20b</t>
  </si>
  <si>
    <t>Inflows Subject to 90% Cap</t>
  </si>
  <si>
    <t>20c</t>
  </si>
  <si>
    <t>Inflows Subject to 75% Cap</t>
  </si>
  <si>
    <t>LIQUIDITY BUFFER</t>
  </si>
  <si>
    <t>TOTAL NET CASH OUTFLOWS</t>
  </si>
  <si>
    <t>LIQUIDITY COVERAGE RATIO (%)</t>
  </si>
  <si>
    <t xml:space="preserve"> Agriculture, forestry and fishing</t>
  </si>
  <si>
    <t xml:space="preserve"> Mining and quarrying</t>
  </si>
  <si>
    <t xml:space="preserve"> Manufacturing</t>
  </si>
  <si>
    <t xml:space="preserve"> Electricity, gas, steam and air conditioning supply</t>
  </si>
  <si>
    <t xml:space="preserve"> Water supply</t>
  </si>
  <si>
    <t xml:space="preserve"> Construction</t>
  </si>
  <si>
    <t xml:space="preserve"> Wholesale and retail trade</t>
  </si>
  <si>
    <t xml:space="preserve"> Transport and storage</t>
  </si>
  <si>
    <t xml:space="preserve"> Accommodation and food service activities</t>
  </si>
  <si>
    <t xml:space="preserve"> Information and communication</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</si>
  <si>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</si>
  <si>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</si>
  <si>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</si>
  <si>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</si>
  <si>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</si>
  <si>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services and social work activities</t>
  </si>
  <si>
    <t xml:space="preserve"> Arts, entertainment and recreation</t>
  </si>
  <si>
    <t xml:space="preserve"> Other services</t>
  </si>
  <si>
    <t xml:space="preserve"> Total</t>
  </si>
  <si>
    <t>Name</t>
  </si>
  <si>
    <t>Comment</t>
  </si>
  <si>
    <t>Frequency</t>
  </si>
  <si>
    <t>Quarterly</t>
  </si>
  <si>
    <t>Leverage ratio total exposure measure</t>
  </si>
  <si>
    <t>Summary reconciliation of accounting assets and leverage ratio exposures</t>
  </si>
  <si>
    <t>Leverage ratio common disclosure</t>
  </si>
  <si>
    <t>Encumbered and unencumbered assets</t>
  </si>
  <si>
    <t>Collateral received</t>
  </si>
  <si>
    <t>Sources of encumberance</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</si>
  <si>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</si>
  <si>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</si>
  <si>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</si>
  <si>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</si>
  <si>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Derivatives exposures</t>
  </si>
  <si>
    <t>Replacement cost associated with all derivatives transactions (ie net of eligible cash variation margin)</t>
  </si>
  <si>
    <t>Add-on amounts for PFE associated with all derivatives transactions (mark- to-market method)</t>
  </si>
  <si>
    <t>(Deductions of receivables assets for cash variation margin provided in derivatives transactions)</t>
  </si>
  <si>
    <t>SFT exposures</t>
  </si>
  <si>
    <t>Gross SFT assets (with no recognition of netting), after adjusting for sales accounting transactions</t>
  </si>
  <si>
    <t>(Netted amounts of cash payables and cash receivables of gross SFT assets)</t>
  </si>
  <si>
    <t>Counterparty credit risk exposure for SFT assets</t>
  </si>
  <si>
    <t>Other off-balance sheet exposures</t>
  </si>
  <si>
    <t>Off-balance sheet exposures at gross notional amount</t>
  </si>
  <si>
    <t>(Adjustments for conversion to credit equivalent amounts)</t>
  </si>
  <si>
    <t>Capital and total exposure mesure</t>
  </si>
  <si>
    <t>Tier 1 capital</t>
  </si>
  <si>
    <t>Split-up of on balance sheet exposures</t>
  </si>
  <si>
    <t>Total on-balance sheet exposures (excluding derivatives, SFTs, and exempted exposures), of which:</t>
  </si>
  <si>
    <t>EU-1</t>
  </si>
  <si>
    <t>EU-2</t>
  </si>
  <si>
    <t>EU-3</t>
  </si>
  <si>
    <t>EU-4</t>
  </si>
  <si>
    <t>EU-5</t>
  </si>
  <si>
    <t>EU-6</t>
  </si>
  <si>
    <t>EU-7</t>
  </si>
  <si>
    <t>EU-8</t>
  </si>
  <si>
    <t>EU-9</t>
  </si>
  <si>
    <t>EU-10</t>
  </si>
  <si>
    <t>EU-11</t>
  </si>
  <si>
    <t>EU-12</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</si>
  <si>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</si>
  <si>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</si>
  <si>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</si>
  <si>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</si>
  <si>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</si>
  <si>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</si>
  <si>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</si>
  <si>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</si>
  <si>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Capital instruments and the related share premium accounts</t>
  </si>
  <si>
    <t>5a</t>
  </si>
  <si>
    <t>Common Equity Tier 1 (CET1) capital before regulatory adjustments</t>
  </si>
  <si>
    <t>Common Equity Tier 1 (CET1) capital: regulatory adjustments</t>
  </si>
  <si>
    <t>Retained earnings</t>
  </si>
  <si>
    <t>Accumulated other comprehensive income (and other reserves)</t>
  </si>
  <si>
    <t>Additional value adjustments (negative amount)</t>
  </si>
  <si>
    <t>25a</t>
  </si>
  <si>
    <t>25b</t>
  </si>
  <si>
    <t>Tier 2 (T2) capital: instruments and provisions</t>
  </si>
  <si>
    <t>Capital ratios and buffers</t>
  </si>
  <si>
    <t>Amounts below the thresholds for deduction (before risk weighting)</t>
  </si>
  <si>
    <t>Intangible assets (net of related tax liability) (negative amount)</t>
  </si>
  <si>
    <t>Fair value reserves related to gains or losses on cash flow hedges</t>
  </si>
  <si>
    <t>Negative amounts resulting from the calculation of expected loss amounts</t>
  </si>
  <si>
    <t>Direct and indirect holdings by an institution of own CET1 instruments (negative amount)</t>
  </si>
  <si>
    <t>Total regulatory adjustments to Common Equity Tier 1 (CET1)</t>
  </si>
  <si>
    <t>of which: classified as equity under applicable accounting standards</t>
  </si>
  <si>
    <t>Direct and indirect holdings by an institution of own AT1 instruments (negative amount)</t>
  </si>
  <si>
    <t>Qualifying T2 deductions that exceed the T2 capital of the institution (negative amount)</t>
  </si>
  <si>
    <t>Additional Tier 1 (AT1) capital</t>
  </si>
  <si>
    <t>Credit risk adjustments</t>
  </si>
  <si>
    <t>Tier 2 (T2) capital</t>
  </si>
  <si>
    <t>Total risk weighted assets</t>
  </si>
  <si>
    <t>of which: countercyclical buffer requirement</t>
  </si>
  <si>
    <t>of which: systemic risk buffer requirement</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</si>
  <si>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</si>
  <si>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</si>
  <si>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</si>
  <si>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on inclusion of credit risk adjustments in T2 under internal ratings-based approach</t>
  </si>
  <si>
    <t>Capital instruments’ main features template</t>
  </si>
  <si>
    <t>Issuer</t>
  </si>
  <si>
    <t>9a</t>
  </si>
  <si>
    <t>Regulatory treatment</t>
  </si>
  <si>
    <t>9b</t>
  </si>
  <si>
    <t>Accounting classification</t>
  </si>
  <si>
    <t>Original date of issuance</t>
  </si>
  <si>
    <t>Perpetual or dated</t>
  </si>
  <si>
    <t>Original maturity date</t>
  </si>
  <si>
    <t>Issuer call subject to prior supervisory approval</t>
  </si>
  <si>
    <t>Noncumulative or cumulative</t>
  </si>
  <si>
    <t>If convertible, conversion trigger(s)</t>
  </si>
  <si>
    <t>If write-down, write-down trigger(s)</t>
  </si>
  <si>
    <t>If write-down, full or partial</t>
  </si>
  <si>
    <t>Non-compliant transitioned features</t>
  </si>
  <si>
    <t>No.</t>
  </si>
  <si>
    <t>Own funds disclosure template</t>
  </si>
  <si>
    <t>IRB approach – CCR exposures by portfolio and PD scale</t>
  </si>
  <si>
    <t>Chpt. 4.5</t>
  </si>
  <si>
    <t>Chpt. 4.15</t>
  </si>
  <si>
    <t>Chpt. 2.2.12</t>
  </si>
  <si>
    <t>Chpt. 4.3</t>
  </si>
  <si>
    <t>Chpt. 4.12</t>
  </si>
  <si>
    <t>Scope of consolidation (consolidated)</t>
  </si>
  <si>
    <t>Total unweighted value</t>
  </si>
  <si>
    <t>Total weighted value</t>
  </si>
  <si>
    <t>Currency and units (NOK million)</t>
  </si>
  <si>
    <t>Exposures before CCF and CRM</t>
  </si>
  <si>
    <t>Exposures post CCF and CRM</t>
  </si>
  <si>
    <t>Higher-risk categories</t>
  </si>
  <si>
    <t>Contents (linked)</t>
  </si>
  <si>
    <t>Template 1 - EU LI1</t>
  </si>
  <si>
    <t>Template 2 - EU LI2</t>
  </si>
  <si>
    <t>Template 3 - EU LI3</t>
  </si>
  <si>
    <t>Template 4 - EU OV1</t>
  </si>
  <si>
    <t>Template 6 - EU INS1</t>
  </si>
  <si>
    <t>Template 7 - EU CRB-B</t>
  </si>
  <si>
    <t>Template 8 - EU CRB-C</t>
  </si>
  <si>
    <t>Template 9 - EU CRB-D</t>
  </si>
  <si>
    <t>Split-up of on balance sheet exposures (excluding derivatives, SFTs and exempted exposures)</t>
  </si>
  <si>
    <t>Template 10 - EU CRB-E</t>
  </si>
  <si>
    <t>Template 11 - EU CR1-A</t>
  </si>
  <si>
    <t>Template 13 - EU CR1-C</t>
  </si>
  <si>
    <t>Template 12 - EU CR1-B</t>
  </si>
  <si>
    <t>Template 14 - EU CR1-D</t>
  </si>
  <si>
    <t>Template 15 - EU CR1-E</t>
  </si>
  <si>
    <t>Template 16 - EU CR2-A</t>
  </si>
  <si>
    <t>Template 17 - EU CR2-B</t>
  </si>
  <si>
    <t>Template 18 - EU CR3</t>
  </si>
  <si>
    <t>Template 19 - EU CR4</t>
  </si>
  <si>
    <t>Template 20 - EU CR5</t>
  </si>
  <si>
    <t>Template 21 - EU CR6</t>
  </si>
  <si>
    <t>Template 22 - EU CR7</t>
  </si>
  <si>
    <t>Template 23 - EU CR8</t>
  </si>
  <si>
    <t>Template 24 - EU CR9</t>
  </si>
  <si>
    <t>Template 5 - EU CR10</t>
  </si>
  <si>
    <t>Template 25 - EU CRR1</t>
  </si>
  <si>
    <t>Template 26 - EU CRR2</t>
  </si>
  <si>
    <t>Template 28 - EU CRR8</t>
  </si>
  <si>
    <t>Template 29 - EU CRR4</t>
  </si>
  <si>
    <t>Template 31 - EU CRR5-A</t>
  </si>
  <si>
    <t>Template 32 - EU CRR5-B</t>
  </si>
  <si>
    <t>Template 33 - EU CRR6</t>
  </si>
  <si>
    <t>Template 30 - EU CRR7</t>
  </si>
  <si>
    <t>Template 27 - EU CRR8</t>
  </si>
  <si>
    <t>Template 34 - EU MR1</t>
  </si>
  <si>
    <t>Template 35 - EU MR2-A</t>
  </si>
  <si>
    <t>Template 36 - EU MR2-B</t>
  </si>
  <si>
    <t>Template 37 - EU MR3</t>
  </si>
  <si>
    <t>Template 38 - EU MR4</t>
  </si>
  <si>
    <t>Exposures  secured</t>
  </si>
  <si>
    <t>* European Banking Authority - Final report on the guidelines on disclosure requirements under part eight of regulation 575 2013 (EBA-GL-2016-11)</t>
  </si>
  <si>
    <t>Data not available</t>
  </si>
  <si>
    <t>Not applicable</t>
  </si>
  <si>
    <t>Geographical distribution of credit exposures used in the countercyclical capital buffer</t>
  </si>
  <si>
    <t>Amount of institution-specific countercyclical capital buffer</t>
  </si>
  <si>
    <t>Reference EBA*</t>
  </si>
  <si>
    <t>Annually</t>
  </si>
  <si>
    <t>Outlines of the differences in the scopes of consolidation</t>
  </si>
  <si>
    <t>Outline of the differences in the scopes of consolidation</t>
  </si>
  <si>
    <t>Hybrid capital</t>
  </si>
  <si>
    <t>Assets carrying value amount under the scope of regulatory consolidation</t>
  </si>
  <si>
    <t>Liabilities carrying value amount under the regulatory scope of consolidation</t>
  </si>
  <si>
    <t>Total net amount under the regulatory scope of consolidation</t>
  </si>
  <si>
    <t>Off-balance-sheet amounts</t>
  </si>
  <si>
    <t>Differences due to different netting rules</t>
  </si>
  <si>
    <t>SpareBank 1 Boligkreditt AS</t>
  </si>
  <si>
    <t>SpareBank 1 Næringskreditt AS</t>
  </si>
  <si>
    <t>SpareBank 1 Kredittkort AS</t>
  </si>
  <si>
    <t>Financing company</t>
  </si>
  <si>
    <t>Real estate broker</t>
  </si>
  <si>
    <t>Accounting and bookkeeping</t>
  </si>
  <si>
    <t>Covered bond issuer</t>
  </si>
  <si>
    <t>Financial holding company</t>
  </si>
  <si>
    <t>Common Equity Tier 1 capital: Instruments and reserves</t>
  </si>
  <si>
    <t>Minority interests (amount allowed in CET1)</t>
  </si>
  <si>
    <t>Independently reviewed interim profits ned of any foreseeable charge or dividend</t>
  </si>
  <si>
    <t>Of which: Issued capital</t>
  </si>
  <si>
    <t>Of which: Premium fund</t>
  </si>
  <si>
    <t>Deferred tax assets that rely on future profitabilty excluding those arising from temporary differences (net of related tax liability where the conditions in Article 48 (3) are met) (negative amount)</t>
  </si>
  <si>
    <t>Gains or losses on liabilities valued at fair value due to changes in own credit standing</t>
  </si>
  <si>
    <t>Defined-benefit pension fund assets (negative amount)</t>
  </si>
  <si>
    <t>Direct, indirect and synthetic holdings of the CET1 instruments of financial sector entities' where those entities have reciprocal cross holdings with the institution designed to inflate artificially the own funds of the institutions (negative amount)</t>
  </si>
  <si>
    <t>Direct, indirect and synthetic holdings of CET1 instruments of financial sector companies where the institution does not have a significant investment in those entities (amount above the 10% threshold and net of eligible short positions) (negative amount)</t>
  </si>
  <si>
    <t>Direct, indirect and synthetic holdings of CET1 instruments of financial sector companies where the institution has a significant investment in those entities (amount above the 10% threshold and net of eligible short positions) (negative amount)</t>
  </si>
  <si>
    <t>Deferred tax asset arising from to temporary differences (amount above 10% threshold, net of related tax liability where the conditions in Article 38 (3) are met) (negative amount)</t>
  </si>
  <si>
    <t>Amounts that exceeds the exception threshold of 17.65% (negative amount)</t>
  </si>
  <si>
    <t>of which: direct and indirect holdings of CET1 instruments of financial sector entities where the institution has a significant investment in those entities (negative amount)</t>
  </si>
  <si>
    <t>of which: deferred tax asset arising from temporary differences (negative amount)</t>
  </si>
  <si>
    <t>Losses for the current financial year</t>
  </si>
  <si>
    <t>Foreseeable tax charges relating to CET1 items (negative amount)</t>
  </si>
  <si>
    <t>Qualifying AT1 deductions that exceed the AT1 capital of the institutions (negative amount)</t>
  </si>
  <si>
    <t>Common Equity Tier 1 capital</t>
  </si>
  <si>
    <t>Additional Tier 1 (AT1) capital: instruments</t>
  </si>
  <si>
    <t>of which: classified as debt under applicable accounting standards</t>
  </si>
  <si>
    <t>Amount of qualifying items referred to in Article 484 (4) and the related share premium accounts subject to phase out from AT1</t>
  </si>
  <si>
    <t>Additional Tier 1 (AT1) capital before regulatory adjustments</t>
  </si>
  <si>
    <t>Additional Tier 1 (AT1) capital: regulatory adjustments</t>
  </si>
  <si>
    <t>Direct, indirect and synthetic holdings of the AT1 instruments of financial sector entities' where those entities have reciprocal cross holdings with the institution designed to inflate artificially the own funds of the institutions (negative amount)</t>
  </si>
  <si>
    <t>Direct, indirect and synthetic holdings of AT1 instruments of financial sector companies where the institution does not have a significant investment in those entities (amount above the 10% threshold and net of eligible short positions) (negative amount)</t>
  </si>
  <si>
    <t>Total regulatory adjustments to Additional Tier 1 (AT1) capital</t>
  </si>
  <si>
    <t>Amount of qualifying items referres to in Article 484 (5) and the related share premium accounts subject to phase out from T2</t>
  </si>
  <si>
    <t>Tier 2 (T2) capital before regulatory adjustments</t>
  </si>
  <si>
    <t>Tier 2 (T2) capital: regulatory adjustments</t>
  </si>
  <si>
    <t>54a</t>
  </si>
  <si>
    <t>54b</t>
  </si>
  <si>
    <t>Total capital</t>
  </si>
  <si>
    <t>Direct and indirect holdings by an institutions of own T2 instruments and subordinated loans (negative amount)</t>
  </si>
  <si>
    <t>Direct, indirect and synthetic holdings of T2 instruments of financial sector companies where the institution does not have a significant investment in those entities (amount above the 10% threshold and net of eligible short positions) (negative amount)</t>
  </si>
  <si>
    <t>of which: new holdings not subject to transitional rules</t>
  </si>
  <si>
    <t>of which: holdings from before January 1st 2013 subject to transitional rules</t>
  </si>
  <si>
    <t>Direct, indirect and synthetic holdings of T2 instruments of financial sector companies where the institution has a significant investment in those entities (amount above the 10% threshold and net of eligible short positions) (negative amount)</t>
  </si>
  <si>
    <t>Total regulatory adjustments to Tier 2 (T2) capital</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</si>
  <si>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</si>
  <si>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</si>
  <si>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</si>
  <si>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systemic risk buffer, plus systemically important institutions buffer expressed as a percentage of risk exposure amount)</t>
  </si>
  <si>
    <t>of which: capital conservation buffer requirement</t>
  </si>
  <si>
    <t>Common Equity Tier 1 available to meet buffers (a a percentage of risk exposure amount)</t>
  </si>
  <si>
    <t>Direct and indirect holdings of the capital of financial sector entities where the institutions does not have a significant investment in those entities (amount below 10 % threshold and net of eligible short positions)</t>
  </si>
  <si>
    <t>Direct and indirect holdings of the capital of financial sector entities where the institutions has a significant investment in those entities (amount below 10 % threshold and net of eligible short positions)</t>
  </si>
  <si>
    <t>Deferred tax assets arising from temporary differences (amount below 10 % threshold, net og related tax liability where the conditions in Article 38 (3) are met)</t>
  </si>
  <si>
    <t>Applicable caps in the inclusion in Tier 2</t>
  </si>
  <si>
    <t>Share</t>
  </si>
  <si>
    <t>Unique identifier (ISIN, Bllomberg identifier etc.)</t>
  </si>
  <si>
    <t>Governing law(s) for the instrument</t>
  </si>
  <si>
    <t>Transtitional CRR rules</t>
  </si>
  <si>
    <t>Post-transtitional CRR rules</t>
  </si>
  <si>
    <t>Level of eligibility</t>
  </si>
  <si>
    <t>Instrument type</t>
  </si>
  <si>
    <t>Nominal amunt</t>
  </si>
  <si>
    <t>Common Equity Tier 1</t>
  </si>
  <si>
    <t>Ordinary shares</t>
  </si>
  <si>
    <t>Shareholders' equity</t>
  </si>
  <si>
    <t>Perpetual</t>
  </si>
  <si>
    <t>No maturity</t>
  </si>
  <si>
    <t>No</t>
  </si>
  <si>
    <t>Amount recognised in regulatory capital</t>
  </si>
  <si>
    <t>Issue Price (NOK)</t>
  </si>
  <si>
    <t>Redemption price (NOK)</t>
  </si>
  <si>
    <t>Norwegian law</t>
  </si>
  <si>
    <t>Optional call date, contingent call dates and redemtion amount</t>
  </si>
  <si>
    <t>Subsequent call dates</t>
  </si>
  <si>
    <t>Conversion and write-down features</t>
  </si>
  <si>
    <t>Coupons and dividends</t>
  </si>
  <si>
    <t>Fixed of floating coupons/dividends</t>
  </si>
  <si>
    <t>Coupon rate and any related index</t>
  </si>
  <si>
    <t>Existenence of a dividend stopper</t>
  </si>
  <si>
    <t>Fully discretionary, partially discretionary or mandatory (i terms of timing)</t>
  </si>
  <si>
    <t>Fully discretionary, partially discretionary or mandatory (i terms of amount)</t>
  </si>
  <si>
    <t>Existence of step up of other incentive to redeem</t>
  </si>
  <si>
    <t>If convertible, fully or partially</t>
  </si>
  <si>
    <t>If convertible, conversion rate</t>
  </si>
  <si>
    <t>If convertible, mandatory or optional conversion</t>
  </si>
  <si>
    <t>If convertible, instrument type which it converts to</t>
  </si>
  <si>
    <t>If convertible, issuer of instrument type which it converts to</t>
  </si>
  <si>
    <t>Write-down feature</t>
  </si>
  <si>
    <t>If write-down, permanent or temporary</t>
  </si>
  <si>
    <t>If temporary write-down, description of write-up mechanism</t>
  </si>
  <si>
    <t>Position in subordination hierarchy in liquidation (instrument type senior to instrument)</t>
  </si>
  <si>
    <t>Specification of non-compliant transitioned features</t>
  </si>
  <si>
    <t>Convertible or non-convertible</t>
  </si>
  <si>
    <t>Non-convertible</t>
  </si>
  <si>
    <t>Yes</t>
  </si>
  <si>
    <t>Senior unsecured debt instruments</t>
  </si>
  <si>
    <t>Tier 2</t>
  </si>
  <si>
    <t>Liabilites - amortised cost</t>
  </si>
  <si>
    <t>Dated</t>
  </si>
  <si>
    <t>100 % of nominal. Tax- and regulatory call.</t>
  </si>
  <si>
    <t>Floating</t>
  </si>
  <si>
    <t>Mandatory</t>
  </si>
  <si>
    <t>Non-cumulative</t>
  </si>
  <si>
    <t>Minimum capital requirements (8 %)</t>
  </si>
  <si>
    <t>Total on-balance sheet exposures (excluding derivatives, SFTs and fiduciary assets)</t>
  </si>
  <si>
    <t>Total derivatives exposures</t>
  </si>
  <si>
    <t>Total securities financing transaction exposures</t>
  </si>
  <si>
    <t>Chpt. 2.1.1</t>
  </si>
  <si>
    <t>Equity instruments</t>
  </si>
  <si>
    <t>Assets of the reporting institution</t>
  </si>
  <si>
    <t>Of which EHQLA and HQLA</t>
  </si>
  <si>
    <t>Of which notionally elligble EHQLA and HQLA</t>
  </si>
  <si>
    <t>Fair value of unencumbered assets</t>
  </si>
  <si>
    <t>Carrying amount of unencumbered assets</t>
  </si>
  <si>
    <t>Fair value of encumbered assets</t>
  </si>
  <si>
    <t>Carrying amount of encumbered assets</t>
  </si>
  <si>
    <t>Own debt securities issued other than own covered bonds or asset-backed securities</t>
  </si>
  <si>
    <t>Other collateral received</t>
  </si>
  <si>
    <t>Loans on demand</t>
  </si>
  <si>
    <t>Collateral received by the reporting institution</t>
  </si>
  <si>
    <t>Fair value of collateral received or own debt securities issued available for encumbrance</t>
  </si>
  <si>
    <t>Unencumbered</t>
  </si>
  <si>
    <t>Fair value of encumbered collateral received or own debt securities issued</t>
  </si>
  <si>
    <t>Carrying amount of selected financial liabilities</t>
  </si>
  <si>
    <t>Assets, collateral received and own
debt securities issued other than covered bonds and ABSs encumbered</t>
  </si>
  <si>
    <t>Matching liabilities, contingent liabilities or securities lent</t>
  </si>
  <si>
    <t>Frequency: Semi-annually</t>
  </si>
  <si>
    <t>Frequency: Annually</t>
  </si>
  <si>
    <t>Frequencyr: Annually</t>
  </si>
  <si>
    <t>Geographical distribution of credit exposures relevant for the calculation of the countercyclical capital buffer</t>
  </si>
  <si>
    <t>Exposure value for SA</t>
  </si>
  <si>
    <t>Norway</t>
  </si>
  <si>
    <t>Exposure value for IRB</t>
  </si>
  <si>
    <t>General credit exposures</t>
  </si>
  <si>
    <t>Sum of long and short position of trading book</t>
  </si>
  <si>
    <t>Value of trading book exposure for internal models</t>
  </si>
  <si>
    <t>Trading book ezposure</t>
  </si>
  <si>
    <t>Securitisation exposure</t>
  </si>
  <si>
    <t>Own funds requirements</t>
  </si>
  <si>
    <t>Of which: General credit exposures</t>
  </si>
  <si>
    <t>Of which: Trading book exposure</t>
  </si>
  <si>
    <t>Of which: Securitisation exposure</t>
  </si>
  <si>
    <t>Own funds requirements weights</t>
  </si>
  <si>
    <t>Countercyclical capital buffer rate</t>
  </si>
  <si>
    <t>Amount</t>
  </si>
  <si>
    <t>Total risk exposure amount</t>
  </si>
  <si>
    <t>Institution specific countercyclical buffer rate</t>
  </si>
  <si>
    <t>Institution specific countercyclical buffer requirement</t>
  </si>
  <si>
    <t>Items associated with particularly high risk</t>
  </si>
  <si>
    <t>Net value</t>
  </si>
  <si>
    <t>With regards to the templates specified by EBA in GL-2016-11, some of the templates are not included. This is due to one of the following reasons:</t>
  </si>
  <si>
    <t>Last update</t>
  </si>
  <si>
    <t>Collective investmenst undertakings</t>
  </si>
  <si>
    <t>Multitlateral developement banks</t>
  </si>
  <si>
    <t>Exposure in default</t>
  </si>
  <si>
    <t>Coverd bonds</t>
  </si>
  <si>
    <t>Claims in institutions and corporates with a short term credit assessment</t>
  </si>
  <si>
    <t>Total standatdised approach</t>
  </si>
  <si>
    <t>Regional governments or local authorites</t>
  </si>
  <si>
    <t>Public sector enteties</t>
  </si>
  <si>
    <t>Multilateral developement banks</t>
  </si>
  <si>
    <t xml:space="preserve">Corportaes </t>
  </si>
  <si>
    <t>Secured by mortgages om immovable property</t>
  </si>
  <si>
    <t>Claims on institutions and corporates with a short term assessment</t>
  </si>
  <si>
    <t>Equity exposure</t>
  </si>
  <si>
    <t>Other exposure</t>
  </si>
  <si>
    <t>IRB_KATEGORI_HERAV</t>
  </si>
  <si>
    <t>IRB_ASSET_CLASS_CODE</t>
  </si>
  <si>
    <t>EKSPONERING_U_MISL</t>
  </si>
  <si>
    <t>EKSPONERING_M_MISL</t>
  </si>
  <si>
    <t>INDIVIDUELLE_NEDSKRIVNINGER</t>
  </si>
  <si>
    <t>INDIVID_NEDSKR_ENDR</t>
  </si>
  <si>
    <t>Forfalte engasjementer</t>
  </si>
  <si>
    <t>Engasjementer med pantesikkerhet i eiendom</t>
  </si>
  <si>
    <t>Massemarked</t>
  </si>
  <si>
    <t>Foretak</t>
  </si>
  <si>
    <t>Stater og sentralbanker</t>
  </si>
  <si>
    <t>Lokale og regionale myndigheter</t>
  </si>
  <si>
    <t>NACE_HOVEDGRUPPE</t>
  </si>
  <si>
    <t>NACE_HOVED_NAVN</t>
  </si>
  <si>
    <t>N</t>
  </si>
  <si>
    <t>B</t>
  </si>
  <si>
    <t>Q</t>
  </si>
  <si>
    <t>K</t>
  </si>
  <si>
    <t>C</t>
  </si>
  <si>
    <t>A</t>
  </si>
  <si>
    <t>Z</t>
  </si>
  <si>
    <t>P</t>
  </si>
  <si>
    <t>E</t>
  </si>
  <si>
    <t>T</t>
  </si>
  <si>
    <t>I</t>
  </si>
  <si>
    <t>R</t>
  </si>
  <si>
    <t>M</t>
  </si>
  <si>
    <t>H</t>
  </si>
  <si>
    <t>F</t>
  </si>
  <si>
    <t>L</t>
  </si>
  <si>
    <t>S</t>
  </si>
  <si>
    <t>O</t>
  </si>
  <si>
    <t>J</t>
  </si>
  <si>
    <t>D</t>
  </si>
  <si>
    <t>G</t>
  </si>
  <si>
    <t>LANDKODE</t>
  </si>
  <si>
    <t>EKSPONERING_MISL</t>
  </si>
  <si>
    <t>SE</t>
  </si>
  <si>
    <t>DE</t>
  </si>
  <si>
    <t>TH</t>
  </si>
  <si>
    <t>NO</t>
  </si>
  <si>
    <t>ES</t>
  </si>
  <si>
    <t>PL</t>
  </si>
  <si>
    <t>CH</t>
  </si>
  <si>
    <t>PH</t>
  </si>
  <si>
    <t>US</t>
  </si>
  <si>
    <t>LT</t>
  </si>
  <si>
    <t>FR</t>
  </si>
  <si>
    <t>GB</t>
  </si>
  <si>
    <t>DK</t>
  </si>
  <si>
    <t>IS</t>
  </si>
  <si>
    <t>LV</t>
  </si>
  <si>
    <t>TR</t>
  </si>
  <si>
    <t>Eiendomsmegleren Ringerike Hadeland</t>
  </si>
  <si>
    <t>SpareBank 1 Økonomihuset AS</t>
  </si>
  <si>
    <t>SamSpar Bankinvest AS</t>
  </si>
  <si>
    <t>Samarbeidende Sparebanker AS</t>
  </si>
  <si>
    <t>Financial holding company and office center</t>
  </si>
  <si>
    <t>SpareBank 1 Finans Østlandet</t>
  </si>
  <si>
    <t>Financial investment at fair value</t>
  </si>
  <si>
    <t>Exempt from consolidation</t>
  </si>
  <si>
    <t>Sparebank 1 Ringerike Hadeland</t>
  </si>
  <si>
    <t>RING</t>
  </si>
  <si>
    <t>Solo and Proportional consolidated</t>
  </si>
  <si>
    <t>Floatng</t>
  </si>
  <si>
    <t>NO0010780836</t>
  </si>
  <si>
    <t>3 months NIBOR + 2,15 %</t>
  </si>
  <si>
    <t>NO0010836026</t>
  </si>
  <si>
    <t>3 months NIBOR + 1,75 %</t>
  </si>
  <si>
    <t>FI</t>
  </si>
  <si>
    <t>PS</t>
  </si>
  <si>
    <t>TZ</t>
  </si>
  <si>
    <t>BANKKODE</t>
  </si>
  <si>
    <t>KONTOTYPE</t>
  </si>
  <si>
    <t>CC_4_______30dager__</t>
  </si>
  <si>
    <t>CC_5_____30dager____60dager__</t>
  </si>
  <si>
    <t>CC_6_____60dager____90dager__</t>
  </si>
  <si>
    <t>CC_7_____90dager____180dager__</t>
  </si>
  <si>
    <t>CC_8_____180____365dager__</t>
  </si>
  <si>
    <t>CC_9_____365dager__</t>
  </si>
  <si>
    <t>CC_10___Ikkerestanse__</t>
  </si>
  <si>
    <t>2289</t>
  </si>
  <si>
    <t>Utlån og trukne rammer</t>
  </si>
  <si>
    <t>a) template is not applicable to SpareBank 1 Ringerike Hadeland or b) data is not available at the time of the reporting.</t>
  </si>
  <si>
    <t xml:space="preserve">Capital instruments’ main features template </t>
  </si>
  <si>
    <t>Q4 2019</t>
  </si>
  <si>
    <t>k</t>
  </si>
  <si>
    <t>Financial and insurance activities</t>
  </si>
  <si>
    <t>Activities of households as employer</t>
  </si>
  <si>
    <t>t</t>
  </si>
  <si>
    <t>Activities of extraterritorial organisation and bodies</t>
  </si>
  <si>
    <t>Undefined</t>
  </si>
  <si>
    <t>INDIVIDUELLE 
NEDSKRIVNINGER</t>
  </si>
  <si>
    <t>Industri</t>
  </si>
  <si>
    <t>Undervisning</t>
  </si>
  <si>
    <t>Udefinert</t>
  </si>
  <si>
    <t>Jordbruk, skogbruk og fiske</t>
  </si>
  <si>
    <t>Bergverksdrift og utvinning</t>
  </si>
  <si>
    <t>Elektrisitet,- gass-, damp- og varmtvannforsyning</t>
  </si>
  <si>
    <t>Vannforsyning, avløps- og rennovasjonssvirksomhet</t>
  </si>
  <si>
    <t>Bygge og anleggsvirksomhet</t>
  </si>
  <si>
    <t>Varehandel, reparasjon av motorvogn</t>
  </si>
  <si>
    <t>Transport og lagring</t>
  </si>
  <si>
    <t>Overnattings- og serveringsvirksomhet</t>
  </si>
  <si>
    <t>Informasjon og kommunikasjon</t>
  </si>
  <si>
    <t>Finanserings- og forsikringsvirksomhet</t>
  </si>
  <si>
    <t>Omsetning og drift av fast eiendom</t>
  </si>
  <si>
    <t>Faglig, vitenskapelig og teknisk tjenesteyting</t>
  </si>
  <si>
    <t>Forretningsmessig tjenesteyting</t>
  </si>
  <si>
    <t>Offentlig administrasjon og forvsvar, og trygdeordninger underlagt offentlig forvaltning</t>
  </si>
  <si>
    <t>Helse- og sosialetjenester</t>
  </si>
  <si>
    <t>Kulturell virksomhet, underholdning og fritidsaktiviteter</t>
  </si>
  <si>
    <t>Annen tjenesteyting</t>
  </si>
  <si>
    <t>Lønnet arbeid i private husholdninger</t>
  </si>
  <si>
    <t>Totalt</t>
  </si>
  <si>
    <t>AR</t>
  </si>
  <si>
    <t>AT</t>
  </si>
  <si>
    <t>AU</t>
  </si>
  <si>
    <t>BG</t>
  </si>
  <si>
    <t>EE</t>
  </si>
  <si>
    <t>MT</t>
  </si>
  <si>
    <t>NA</t>
  </si>
  <si>
    <t>PT</t>
  </si>
  <si>
    <t>UA</t>
  </si>
  <si>
    <t>Quarter ending on 31. December 2019</t>
  </si>
  <si>
    <t>Collateral used in derivative transactions</t>
  </si>
  <si>
    <t>Collateral used in SFTs</t>
  </si>
  <si>
    <t>Fair value of collateral received</t>
  </si>
  <si>
    <t>Fair value of posted collateral</t>
  </si>
  <si>
    <t>Segregated</t>
  </si>
  <si>
    <t>Unsegregated</t>
  </si>
  <si>
    <t>NOK</t>
  </si>
  <si>
    <t>EUR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</si>
</sst>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 #,##0_ ;_ * \-#,##0_ ;_ * &quot;-&quot;??_ ;_ @_ "/>
    <numFmt numFmtId="166" formatCode="0.0\ %"/>
    <numFmt numFmtId="167" formatCode="_-* #,##0_-;\-* #,##0_-;_-* &quot;-&quot;??_-;_-@_-"/>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b/>
      <sz val="11"/>
      <name val="Verdana"/>
      <family val="2"/>
    </font>
    <font>
      <sz val="7"/>
      <name val="Verdana"/>
      <family val="2"/>
    </font>
    <font>
      <b/>
      <sz val="7"/>
      <name val="Verdana"/>
      <family val="2"/>
    </font>
    <font>
      <b/>
      <sz val="9"/>
      <name val="Verdana"/>
      <family val="2"/>
    </font>
    <font>
      <b/>
      <sz val="10"/>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b/>
      <sz val="6.5"/>
      <color rgb="FFFF0000"/>
      <name val="Verdana"/>
      <family val="2"/>
    </font>
    <font>
      <i/>
      <sz val="6.5"/>
      <name val="Verdana"/>
      <family val="2"/>
    </font>
    <font>
      <i/>
      <sz val="6.5"/>
      <color theme="1"/>
      <name val="Verdana"/>
      <family val="2"/>
    </font>
    <font>
      <sz val="6.5"/>
      <color rgb="FF002060"/>
      <name val="Verdana"/>
      <family val="2"/>
    </font>
    <font>
      <sz val="11"/>
      <color rgb="FFFF0000"/>
      <name val="Verdana"/>
      <family val="2"/>
    </font>
    <font>
      <b/>
      <i/>
      <sz val="6.5"/>
      <color theme="1"/>
      <name val="Verdana"/>
      <family val="2"/>
    </font>
    <font>
      <b/>
      <i/>
      <sz val="6.5"/>
      <name val="Verdana"/>
      <family val="2"/>
    </font>
    <font>
      <i/>
      <sz val="7"/>
      <name val="Verdana"/>
      <family val="2"/>
    </font>
    <font>
      <b/>
      <sz val="9"/>
      <color rgb="FFFF0000"/>
      <name val="Verdana"/>
      <family val="2"/>
    </font>
    <font>
      <sz val="12"/>
      <name val="Verdana"/>
      <family val="2"/>
    </font>
    <font>
      <sz val="10"/>
      <color theme="0"/>
      <name val="Verdana"/>
      <family val="2"/>
    </font>
    <font>
      <b/>
      <sz val="16"/>
      <color theme="0"/>
      <name val="Verdana"/>
      <family val="2"/>
    </font>
    <font>
      <b/>
      <sz val="8"/>
      <color theme="0"/>
      <name val="Verdana"/>
      <family val="2"/>
    </font>
    <font>
      <sz val="7"/>
      <color theme="1"/>
      <name val="Verdana"/>
      <family val="2"/>
    </font>
    <font>
      <sz val="11"/>
      <color rgb="FF000000"/>
      <name val="Calibri"/>
      <family val="2"/>
    </font>
    <font>
      <b/>
      <sz val="11"/>
      <color rgb="FFFF0000"/>
      <name val="Verdana"/>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s>
  <borders count="77">
    <border>
      <left/>
      <right/>
      <top/>
      <bottom/>
      <diagonal/>
    </border>
    <border>
      <left/>
      <right/>
      <top style="hair">
        <color indexed="64"/>
      </top>
      <bottom/>
      <diagonal/>
    </border>
    <border>
      <left/>
      <right/>
      <top/>
      <bottom style="thin">
        <color rgb="FF002060"/>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auto="1"/>
      </right>
      <top/>
      <bottom/>
      <diagonal/>
    </border>
    <border>
      <left style="medium">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medium">
        <color auto="1"/>
      </top>
      <bottom/>
      <diagonal/>
    </border>
    <border>
      <left/>
      <right style="medium">
        <color auto="1"/>
      </right>
      <top style="medium">
        <color auto="1"/>
      </top>
      <bottom/>
      <diagonal/>
    </border>
    <border>
      <left style="medium">
        <color auto="1"/>
      </left>
      <right style="thin">
        <color indexed="64"/>
      </right>
      <top/>
      <bottom/>
      <diagonal/>
    </border>
    <border>
      <left/>
      <right style="medium">
        <color auto="1"/>
      </right>
      <top/>
      <bottom style="thin">
        <color indexed="64"/>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style="medium">
        <color auto="1"/>
      </right>
      <top style="thin">
        <color indexed="64"/>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style="thin">
        <color auto="1"/>
      </right>
      <top style="thin">
        <color indexed="64"/>
      </top>
      <bottom style="thin">
        <color auto="1"/>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rgb="FF002060"/>
      </bottom>
      <diagonal/>
    </border>
    <border>
      <left style="thin">
        <color auto="1"/>
      </left>
      <right style="medium">
        <color auto="1"/>
      </right>
      <top/>
      <bottom style="thin">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n">
        <color auto="1"/>
      </left>
      <right style="medium">
        <color auto="1"/>
      </right>
      <top style="medium">
        <color auto="1"/>
      </top>
      <bottom style="thin">
        <color indexed="64"/>
      </bottom>
      <diagonal/>
    </border>
    <border>
      <left style="medium">
        <color indexed="64"/>
      </left>
      <right/>
      <top style="medium">
        <color indexed="64"/>
      </top>
      <bottom style="medium">
        <color auto="1"/>
      </bottom>
      <diagonal/>
    </border>
    <border>
      <left style="medium">
        <color indexed="64"/>
      </left>
      <right style="medium">
        <color auto="1"/>
      </right>
      <top style="medium">
        <color indexed="64"/>
      </top>
      <bottom style="thin">
        <color indexed="64"/>
      </bottom>
      <diagonal/>
    </border>
    <border>
      <left style="medium">
        <color indexed="64"/>
      </left>
      <right style="medium">
        <color auto="1"/>
      </right>
      <top/>
      <bottom style="thin">
        <color indexed="64"/>
      </bottom>
      <diagonal/>
    </border>
    <border>
      <left style="thin">
        <color indexed="64"/>
      </left>
      <right style="medium">
        <color indexed="64"/>
      </right>
      <top style="thin">
        <color indexed="64"/>
      </top>
      <bottom/>
      <diagonal/>
    </border>
    <border>
      <left style="medium">
        <color indexed="64"/>
      </left>
      <right style="medium">
        <color auto="1"/>
      </right>
      <top style="thin">
        <color indexed="64"/>
      </top>
      <bottom style="medium">
        <color indexed="64"/>
      </bottom>
      <diagonal/>
    </border>
    <border>
      <left style="medium">
        <color indexed="64"/>
      </left>
      <right style="medium">
        <color auto="1"/>
      </right>
      <top style="thin">
        <color indexed="64"/>
      </top>
      <bottom style="thin">
        <color indexed="64"/>
      </bottom>
      <diagonal/>
    </border>
    <border>
      <left style="medium">
        <color indexed="64"/>
      </left>
      <right style="medium">
        <color auto="1"/>
      </right>
      <top style="medium">
        <color indexed="64"/>
      </top>
      <bottom style="medium">
        <color auto="1"/>
      </bottom>
      <diagonal/>
    </border>
    <border>
      <left style="medium">
        <color indexed="64"/>
      </left>
      <right style="medium">
        <color indexed="64"/>
      </right>
      <top style="medium">
        <color auto="1"/>
      </top>
      <bottom/>
      <diagonal/>
    </border>
    <border>
      <left style="medium">
        <color auto="1"/>
      </left>
      <right style="medium">
        <color auto="1"/>
      </right>
      <top/>
      <bottom style="medium">
        <color auto="1"/>
      </bottom>
      <diagonal/>
    </border>
    <border>
      <left style="medium">
        <color auto="1"/>
      </left>
      <right style="thin">
        <color indexed="64"/>
      </right>
      <top style="medium">
        <color rgb="FF002060"/>
      </top>
      <bottom style="thin">
        <color indexed="64"/>
      </bottom>
      <diagonal/>
    </border>
    <border>
      <left/>
      <right style="medium">
        <color auto="1"/>
      </right>
      <top style="thin">
        <color indexed="64"/>
      </top>
      <bottom/>
      <diagonal/>
    </border>
    <border>
      <left style="medium">
        <color indexed="64"/>
      </left>
      <right style="medium">
        <color auto="1"/>
      </right>
      <top style="thin">
        <color indexed="64"/>
      </top>
      <bottom/>
      <diagonal/>
    </border>
    <border>
      <left/>
      <right/>
      <top style="thin">
        <color rgb="FF002060"/>
      </top>
      <bottom style="thin">
        <color indexed="64"/>
      </bottom>
      <diagonal/>
    </border>
    <border>
      <left style="thin">
        <color indexed="64"/>
      </left>
      <right style="medium">
        <color auto="1"/>
      </right>
      <top style="medium">
        <color auto="1"/>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s>
  <cellStyleXfs count="11">
    <xf numFmtId="0" fontId="0" fillId="0" borderId="0" applyProtection="0"/>
    <xf numFmtId="164" fontId="18" fillId="0" borderId="0" applyFont="0" applyFill="0" applyBorder="0" applyAlignment="0" applyProtection="0"/>
    <xf numFmtId="9" fontId="18" fillId="0" borderId="0" applyFont="0" applyFill="0" applyBorder="0" applyAlignment="0" applyProtection="0"/>
    <xf numFmtId="0" fontId="4" fillId="0" borderId="0"/>
    <xf numFmtId="164" fontId="4" fillId="0" borderId="0" applyFont="0" applyFill="0" applyBorder="0" applyAlignment="0" applyProtection="0"/>
    <xf numFmtId="0" fontId="8" fillId="0" borderId="0"/>
    <xf numFmtId="0" fontId="10" fillId="0" borderId="0"/>
    <xf numFmtId="0" fontId="18" fillId="0" borderId="0" applyProtection="0"/>
    <xf numFmtId="0" fontId="3" fillId="0" borderId="0"/>
    <xf numFmtId="164" fontId="2" fillId="0" borderId="0" applyFont="0" applyFill="0" applyBorder="0" applyAlignment="0" applyProtection="0"/>
    <xf numFmtId="0" fontId="1" fillId="0" borderId="0"/>
  </cellStyleXfs>
  <cellXfs count="621">
    <xf numFmtId="0" fontId="0" fillId="0" borderId="0" xfId="0"/>
    <xf numFmtId="0" fontId="5" fillId="0" borderId="1" xfId="0" applyFont="1" applyBorder="1"/>
    <xf numFmtId="0" fontId="6" fillId="0" borderId="2" xfId="0" applyFont="1" applyFill="1" applyBorder="1" applyAlignment="1">
      <alignment horizontal="left" vertical="center"/>
    </xf>
    <xf numFmtId="49" fontId="7" fillId="0" borderId="2" xfId="0" applyNumberFormat="1" applyFont="1" applyFill="1" applyBorder="1" applyAlignment="1">
      <alignment vertical="center"/>
    </xf>
    <xf numFmtId="0" fontId="5" fillId="0" borderId="0" xfId="0" applyFont="1" applyFill="1"/>
    <xf numFmtId="0" fontId="5" fillId="0" borderId="0" xfId="0" applyFont="1"/>
    <xf numFmtId="49" fontId="5" fillId="0" borderId="0" xfId="0" applyNumberFormat="1" applyFont="1"/>
    <xf numFmtId="0" fontId="11" fillId="0" borderId="0" xfId="0" applyFont="1" applyAlignment="1"/>
    <xf numFmtId="0" fontId="8" fillId="0" borderId="0" xfId="0" applyFont="1" applyFill="1" applyAlignment="1">
      <alignment horizontal="left" vertical="center"/>
    </xf>
    <xf numFmtId="0" fontId="8" fillId="0" borderId="0" xfId="0" applyFont="1" applyAlignment="1">
      <alignment vertical="center"/>
    </xf>
    <xf numFmtId="0" fontId="5" fillId="0" borderId="0" xfId="0" applyFont="1" applyFill="1" applyAlignment="1">
      <alignment horizontal="left" vertical="top"/>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0" fontId="12" fillId="2" borderId="29" xfId="0" applyFont="1" applyFill="1" applyBorder="1" applyAlignment="1">
      <alignment horizontal="left" vertical="center"/>
    </xf>
    <xf numFmtId="0" fontId="12" fillId="2" borderId="30" xfId="0" applyFont="1" applyFill="1" applyBorder="1" applyAlignment="1">
      <alignment horizontal="left" vertical="center"/>
    </xf>
    <xf numFmtId="0" fontId="24" fillId="2" borderId="29" xfId="0" applyFont="1" applyFill="1" applyBorder="1" applyAlignment="1">
      <alignment horizontal="left" vertical="center"/>
    </xf>
    <xf numFmtId="0" fontId="24" fillId="2" borderId="30" xfId="0" applyFont="1" applyFill="1" applyBorder="1" applyAlignment="1">
      <alignment horizontal="left" vertical="center"/>
    </xf>
    <xf numFmtId="0" fontId="20" fillId="2" borderId="29" xfId="0" applyFont="1" applyFill="1" applyBorder="1" applyAlignment="1">
      <alignment horizontal="left" vertical="center"/>
    </xf>
    <xf numFmtId="0" fontId="20" fillId="2" borderId="30" xfId="0" applyFont="1" applyFill="1" applyBorder="1" applyAlignment="1">
      <alignment horizontal="left" vertical="center"/>
    </xf>
    <xf numFmtId="0" fontId="12" fillId="2" borderId="15" xfId="0" applyFont="1" applyFill="1" applyBorder="1" applyAlignment="1">
      <alignment horizontal="center" vertical="center"/>
    </xf>
    <xf numFmtId="0" fontId="12" fillId="2" borderId="29" xfId="0" applyFont="1" applyFill="1" applyBorder="1" applyAlignment="1">
      <alignment vertical="center"/>
    </xf>
    <xf numFmtId="0" fontId="12" fillId="2" borderId="15" xfId="0" applyFont="1" applyFill="1" applyBorder="1" applyAlignment="1">
      <alignment horizontal="center" textRotation="90" wrapText="1"/>
    </xf>
    <xf numFmtId="0" fontId="13" fillId="2" borderId="0" xfId="3" applyFont="1" applyFill="1"/>
    <xf numFmtId="0" fontId="14" fillId="2" borderId="0" xfId="3" applyFont="1" applyFill="1"/>
    <xf numFmtId="0" fontId="15" fillId="2" borderId="0" xfId="3" applyFont="1" applyFill="1" applyAlignment="1">
      <alignment vertical="top" wrapText="1"/>
    </xf>
    <xf numFmtId="0" fontId="13" fillId="2" borderId="0" xfId="3" applyFont="1" applyFill="1" applyAlignment="1">
      <alignment vertical="top" wrapText="1"/>
    </xf>
    <xf numFmtId="0" fontId="10" fillId="2" borderId="0" xfId="3" applyFont="1" applyFill="1" applyAlignment="1">
      <alignment vertical="top"/>
    </xf>
    <xf numFmtId="0" fontId="16" fillId="2" borderId="0" xfId="3" applyFont="1" applyFill="1" applyAlignment="1">
      <alignment vertical="top" wrapText="1"/>
    </xf>
    <xf numFmtId="0" fontId="17" fillId="2" borderId="0" xfId="3" applyFont="1" applyFill="1"/>
    <xf numFmtId="0" fontId="12" fillId="2" borderId="0" xfId="3" applyFont="1" applyFill="1"/>
    <xf numFmtId="0" fontId="12" fillId="2" borderId="8"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7" fillId="2" borderId="0" xfId="3" applyFont="1" applyFill="1" applyBorder="1"/>
    <xf numFmtId="0" fontId="13" fillId="2" borderId="23" xfId="3" applyFont="1" applyFill="1" applyBorder="1" applyAlignment="1">
      <alignment vertical="top" wrapText="1"/>
    </xf>
    <xf numFmtId="0" fontId="13" fillId="2" borderId="23" xfId="3" applyFont="1" applyFill="1" applyBorder="1"/>
    <xf numFmtId="0" fontId="12" fillId="2" borderId="39"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2" fillId="2" borderId="16" xfId="3" applyFont="1" applyFill="1" applyBorder="1" applyAlignment="1">
      <alignment horizontal="center" vertical="center" wrapText="1"/>
    </xf>
    <xf numFmtId="165" fontId="12" fillId="2" borderId="8" xfId="1" applyNumberFormat="1" applyFont="1" applyFill="1" applyBorder="1"/>
    <xf numFmtId="165" fontId="12" fillId="2" borderId="9" xfId="1" applyNumberFormat="1" applyFont="1" applyFill="1" applyBorder="1"/>
    <xf numFmtId="0" fontId="12" fillId="2" borderId="10" xfId="3" applyFont="1" applyFill="1" applyBorder="1"/>
    <xf numFmtId="165" fontId="12" fillId="2" borderId="21" xfId="1" applyNumberFormat="1" applyFont="1" applyFill="1" applyBorder="1"/>
    <xf numFmtId="165" fontId="12" fillId="2" borderId="22" xfId="1" applyNumberFormat="1" applyFont="1" applyFill="1" applyBorder="1"/>
    <xf numFmtId="0" fontId="17" fillId="2" borderId="34" xfId="3" applyFont="1" applyFill="1" applyBorder="1" applyAlignment="1">
      <alignment horizontal="center" vertical="center" wrapText="1"/>
    </xf>
    <xf numFmtId="0" fontId="17" fillId="2" borderId="10" xfId="3" applyFont="1" applyFill="1" applyBorder="1"/>
    <xf numFmtId="0" fontId="12" fillId="2" borderId="0" xfId="3" applyFont="1" applyFill="1" applyBorder="1"/>
    <xf numFmtId="0" fontId="12" fillId="2" borderId="37" xfId="3" applyFont="1" applyFill="1" applyBorder="1"/>
    <xf numFmtId="0" fontId="21" fillId="2" borderId="38" xfId="3" applyFont="1" applyFill="1" applyBorder="1"/>
    <xf numFmtId="0" fontId="12" fillId="2" borderId="13" xfId="3" applyFont="1" applyFill="1" applyBorder="1" applyAlignment="1">
      <alignment horizontal="center" vertical="center" wrapText="1"/>
    </xf>
    <xf numFmtId="0" fontId="20" fillId="2" borderId="24" xfId="3" applyFont="1" applyFill="1" applyBorder="1" applyAlignment="1">
      <alignment vertical="center"/>
    </xf>
    <xf numFmtId="165" fontId="21" fillId="2" borderId="26" xfId="1" applyNumberFormat="1" applyFont="1" applyFill="1" applyBorder="1"/>
    <xf numFmtId="165" fontId="21" fillId="2" borderId="15" xfId="1" applyNumberFormat="1" applyFont="1" applyFill="1" applyBorder="1"/>
    <xf numFmtId="0" fontId="17" fillId="2" borderId="19" xfId="3" applyFont="1" applyFill="1" applyBorder="1" applyAlignment="1">
      <alignment horizontal="center" vertical="center"/>
    </xf>
    <xf numFmtId="0" fontId="17" fillId="2" borderId="21" xfId="3" applyFont="1" applyFill="1" applyBorder="1" applyAlignment="1">
      <alignment horizontal="center" vertical="center"/>
    </xf>
    <xf numFmtId="0" fontId="17" fillId="2" borderId="55" xfId="3" applyFont="1" applyFill="1" applyBorder="1" applyAlignment="1">
      <alignment horizontal="center" vertical="center" wrapText="1"/>
    </xf>
    <xf numFmtId="0" fontId="12" fillId="2" borderId="50" xfId="3" applyFont="1" applyFill="1" applyBorder="1" applyAlignment="1">
      <alignment horizontal="center" vertical="center" wrapText="1"/>
    </xf>
    <xf numFmtId="165" fontId="12" fillId="2" borderId="52" xfId="1" applyNumberFormat="1" applyFont="1" applyFill="1" applyBorder="1"/>
    <xf numFmtId="165" fontId="21" fillId="2" borderId="24" xfId="1" applyNumberFormat="1" applyFont="1" applyFill="1" applyBorder="1"/>
    <xf numFmtId="165" fontId="21" fillId="2" borderId="52" xfId="1" applyNumberFormat="1" applyFont="1" applyFill="1" applyBorder="1"/>
    <xf numFmtId="165" fontId="21" fillId="2" borderId="43" xfId="1" applyNumberFormat="1" applyFont="1" applyFill="1" applyBorder="1"/>
    <xf numFmtId="165" fontId="12" fillId="2" borderId="42" xfId="1" applyNumberFormat="1" applyFont="1" applyFill="1" applyBorder="1"/>
    <xf numFmtId="165" fontId="12" fillId="2" borderId="13" xfId="1" applyNumberFormat="1" applyFont="1" applyFill="1" applyBorder="1"/>
    <xf numFmtId="165" fontId="12" fillId="2" borderId="50" xfId="1" applyNumberFormat="1" applyFont="1" applyFill="1" applyBorder="1"/>
    <xf numFmtId="0" fontId="20" fillId="2" borderId="31" xfId="3" applyFont="1" applyFill="1" applyBorder="1" applyAlignment="1">
      <alignment horizontal="center" vertical="center"/>
    </xf>
    <xf numFmtId="0" fontId="12" fillId="2" borderId="55" xfId="3" applyFont="1" applyFill="1" applyBorder="1" applyAlignment="1">
      <alignment horizontal="center" vertical="center" wrapText="1"/>
    </xf>
    <xf numFmtId="0" fontId="12" fillId="2" borderId="24" xfId="3"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42" xfId="0" applyFont="1" applyFill="1" applyBorder="1" applyAlignment="1">
      <alignment horizontal="center" vertical="center"/>
    </xf>
    <xf numFmtId="0" fontId="20" fillId="2" borderId="42" xfId="0" applyFont="1" applyFill="1" applyBorder="1" applyAlignment="1">
      <alignment horizontal="center" vertical="center"/>
    </xf>
    <xf numFmtId="0" fontId="12" fillId="2" borderId="42" xfId="0" applyFont="1" applyFill="1" applyBorder="1" applyAlignment="1">
      <alignment horizontal="center" vertical="center" wrapText="1"/>
    </xf>
    <xf numFmtId="0" fontId="20" fillId="2" borderId="43" xfId="0" applyFont="1" applyFill="1" applyBorder="1" applyAlignment="1">
      <alignment horizontal="center" vertical="center"/>
    </xf>
    <xf numFmtId="0" fontId="20" fillId="2" borderId="46" xfId="0" applyFont="1" applyFill="1" applyBorder="1" applyAlignment="1">
      <alignment horizontal="left" vertical="center"/>
    </xf>
    <xf numFmtId="0" fontId="20" fillId="2" borderId="49" xfId="0" applyFont="1" applyFill="1" applyBorder="1" applyAlignment="1">
      <alignment horizontal="left" vertical="center"/>
    </xf>
    <xf numFmtId="0" fontId="20" fillId="2" borderId="46" xfId="0" applyFont="1" applyFill="1" applyBorder="1" applyAlignment="1">
      <alignment vertical="center"/>
    </xf>
    <xf numFmtId="0" fontId="12" fillId="2" borderId="9" xfId="0" applyFont="1" applyFill="1" applyBorder="1" applyAlignment="1">
      <alignment horizontal="center" vertical="center"/>
    </xf>
    <xf numFmtId="0" fontId="13" fillId="2" borderId="0" xfId="3" applyFont="1" applyFill="1" applyAlignment="1">
      <alignment vertical="center"/>
    </xf>
    <xf numFmtId="0" fontId="12" fillId="2" borderId="41" xfId="3" applyFont="1" applyFill="1" applyBorder="1" applyAlignment="1">
      <alignment horizontal="center" vertical="center" wrapText="1"/>
    </xf>
    <xf numFmtId="0" fontId="25" fillId="2" borderId="0" xfId="3" applyFont="1" applyFill="1" applyAlignment="1">
      <alignment vertical="center" wrapText="1"/>
    </xf>
    <xf numFmtId="0" fontId="17" fillId="2" borderId="23" xfId="3" applyFont="1" applyFill="1" applyBorder="1" applyAlignment="1">
      <alignment vertical="center"/>
    </xf>
    <xf numFmtId="0" fontId="12" fillId="2" borderId="23" xfId="3" applyFont="1" applyFill="1" applyBorder="1" applyAlignment="1">
      <alignment vertical="center"/>
    </xf>
    <xf numFmtId="0" fontId="17" fillId="2" borderId="43" xfId="3" applyFont="1" applyFill="1" applyBorder="1" applyAlignment="1">
      <alignment horizontal="center" vertical="center"/>
    </xf>
    <xf numFmtId="0" fontId="12" fillId="2" borderId="24" xfId="0" applyFont="1" applyFill="1" applyBorder="1" applyAlignment="1">
      <alignment horizontal="center" vertical="center"/>
    </xf>
    <xf numFmtId="165" fontId="21" fillId="2" borderId="8" xfId="1" applyNumberFormat="1" applyFont="1" applyFill="1" applyBorder="1"/>
    <xf numFmtId="165" fontId="21" fillId="2" borderId="9" xfId="1" applyNumberFormat="1" applyFont="1" applyFill="1" applyBorder="1"/>
    <xf numFmtId="165" fontId="21" fillId="2" borderId="55" xfId="1" applyNumberFormat="1" applyFont="1" applyFill="1" applyBorder="1"/>
    <xf numFmtId="0" fontId="17" fillId="2" borderId="8" xfId="3" applyFont="1" applyFill="1" applyBorder="1" applyAlignment="1">
      <alignment horizontal="center" vertical="center"/>
    </xf>
    <xf numFmtId="165" fontId="12" fillId="2" borderId="55" xfId="1" applyNumberFormat="1" applyFont="1" applyFill="1" applyBorder="1"/>
    <xf numFmtId="0" fontId="17" fillId="2" borderId="42" xfId="3" applyFont="1" applyFill="1" applyBorder="1" applyAlignment="1">
      <alignment horizontal="center" vertical="center"/>
    </xf>
    <xf numFmtId="0" fontId="12" fillId="2" borderId="29" xfId="3" applyFont="1" applyFill="1" applyBorder="1" applyAlignment="1">
      <alignment horizontal="left" vertical="center"/>
    </xf>
    <xf numFmtId="0" fontId="20" fillId="2" borderId="23" xfId="3" applyFont="1" applyFill="1" applyBorder="1" applyAlignment="1">
      <alignment vertical="center"/>
    </xf>
    <xf numFmtId="0" fontId="20" fillId="2" borderId="8" xfId="3" applyFont="1" applyFill="1" applyBorder="1" applyAlignment="1">
      <alignment horizontal="center" vertical="center"/>
    </xf>
    <xf numFmtId="0" fontId="21" fillId="2" borderId="9" xfId="3" applyFont="1" applyFill="1" applyBorder="1" applyAlignment="1">
      <alignment horizontal="left" vertical="center"/>
    </xf>
    <xf numFmtId="0" fontId="21" fillId="2" borderId="9" xfId="3" applyFont="1" applyFill="1" applyBorder="1" applyAlignment="1">
      <alignment vertical="center"/>
    </xf>
    <xf numFmtId="0" fontId="20" fillId="2" borderId="42" xfId="3" applyFont="1" applyFill="1" applyBorder="1" applyAlignment="1">
      <alignment horizontal="center" vertical="center"/>
    </xf>
    <xf numFmtId="0" fontId="21" fillId="2" borderId="13" xfId="3" applyFont="1" applyFill="1" applyBorder="1" applyAlignment="1">
      <alignment horizontal="left" vertical="center"/>
    </xf>
    <xf numFmtId="0" fontId="21" fillId="2" borderId="13" xfId="3" applyFont="1" applyFill="1" applyBorder="1" applyAlignment="1">
      <alignment vertical="center"/>
    </xf>
    <xf numFmtId="165" fontId="21" fillId="2" borderId="13" xfId="1" applyNumberFormat="1" applyFont="1" applyFill="1" applyBorder="1"/>
    <xf numFmtId="165" fontId="21" fillId="2" borderId="50" xfId="1" applyNumberFormat="1" applyFont="1" applyFill="1" applyBorder="1"/>
    <xf numFmtId="0" fontId="12" fillId="2" borderId="52" xfId="3" applyFont="1" applyFill="1" applyBorder="1"/>
    <xf numFmtId="0" fontId="21" fillId="2" borderId="55" xfId="3" applyFont="1" applyFill="1" applyBorder="1"/>
    <xf numFmtId="0" fontId="12" fillId="2" borderId="50" xfId="3" applyFont="1" applyFill="1" applyBorder="1"/>
    <xf numFmtId="0" fontId="23" fillId="2" borderId="50" xfId="3" applyFont="1" applyFill="1" applyBorder="1"/>
    <xf numFmtId="0" fontId="12" fillId="2" borderId="24" xfId="0" applyFont="1" applyFill="1" applyBorder="1" applyAlignment="1">
      <alignment horizontal="center" textRotation="90" wrapText="1"/>
    </xf>
    <xf numFmtId="0" fontId="12" fillId="2" borderId="55" xfId="0" applyFont="1" applyFill="1" applyBorder="1" applyAlignment="1">
      <alignment horizontal="center" vertical="center"/>
    </xf>
    <xf numFmtId="0" fontId="12" fillId="2" borderId="11" xfId="3" applyFont="1" applyFill="1" applyBorder="1" applyAlignment="1">
      <alignment horizontal="center" vertical="center" wrapText="1"/>
    </xf>
    <xf numFmtId="0" fontId="21" fillId="2" borderId="50" xfId="3" applyFont="1" applyFill="1" applyBorder="1"/>
    <xf numFmtId="165" fontId="21" fillId="2" borderId="11" xfId="1" applyNumberFormat="1" applyFont="1" applyFill="1" applyBorder="1"/>
    <xf numFmtId="0" fontId="12" fillId="2" borderId="24" xfId="3" applyFont="1" applyFill="1" applyBorder="1"/>
    <xf numFmtId="0" fontId="12" fillId="2" borderId="55" xfId="3" applyFont="1" applyFill="1" applyBorder="1"/>
    <xf numFmtId="9" fontId="12" fillId="2" borderId="31" xfId="3" applyNumberFormat="1" applyFont="1" applyFill="1" applyBorder="1" applyAlignment="1">
      <alignment horizontal="center" vertical="center" wrapText="1"/>
    </xf>
    <xf numFmtId="9" fontId="12" fillId="2" borderId="47" xfId="3" applyNumberFormat="1" applyFont="1" applyFill="1" applyBorder="1" applyAlignment="1">
      <alignment horizontal="center" vertical="center" wrapText="1"/>
    </xf>
    <xf numFmtId="9" fontId="12" fillId="2" borderId="32" xfId="3" applyNumberFormat="1" applyFont="1" applyFill="1" applyBorder="1" applyAlignment="1">
      <alignment horizontal="center" vertical="center" wrapText="1"/>
    </xf>
    <xf numFmtId="165" fontId="21" fillId="2" borderId="32" xfId="1" applyNumberFormat="1" applyFont="1" applyFill="1" applyBorder="1"/>
    <xf numFmtId="165" fontId="21" fillId="2" borderId="38" xfId="1" applyNumberFormat="1" applyFont="1" applyFill="1" applyBorder="1"/>
    <xf numFmtId="0" fontId="17" fillId="2" borderId="23" xfId="3" applyFont="1" applyFill="1" applyBorder="1"/>
    <xf numFmtId="0" fontId="17" fillId="2" borderId="31" xfId="3" applyFont="1" applyFill="1" applyBorder="1" applyAlignment="1">
      <alignment horizontal="center" vertical="center" wrapText="1"/>
    </xf>
    <xf numFmtId="0" fontId="17" fillId="2" borderId="38" xfId="3" applyFont="1" applyFill="1" applyBorder="1" applyAlignment="1">
      <alignment horizontal="center" vertical="center" wrapText="1"/>
    </xf>
    <xf numFmtId="0" fontId="17" fillId="2" borderId="51" xfId="3" applyFont="1" applyFill="1" applyBorder="1"/>
    <xf numFmtId="0" fontId="17" fillId="2" borderId="65" xfId="3" applyFont="1" applyFill="1" applyBorder="1" applyAlignment="1">
      <alignment horizontal="center" vertical="center"/>
    </xf>
    <xf numFmtId="0" fontId="12" fillId="2" borderId="55" xfId="3" applyFont="1" applyFill="1" applyBorder="1" applyAlignment="1">
      <alignment vertical="center"/>
    </xf>
    <xf numFmtId="165" fontId="12" fillId="2" borderId="8" xfId="1" applyNumberFormat="1" applyFont="1" applyFill="1" applyBorder="1" applyAlignment="1">
      <alignment vertical="center"/>
    </xf>
    <xf numFmtId="165" fontId="17" fillId="2" borderId="55" xfId="1" applyNumberFormat="1" applyFont="1" applyFill="1" applyBorder="1" applyAlignment="1">
      <alignment horizontal="center" vertical="center" wrapText="1"/>
    </xf>
    <xf numFmtId="0" fontId="12" fillId="2" borderId="50" xfId="3" applyFont="1" applyFill="1" applyBorder="1" applyAlignment="1">
      <alignment vertical="center"/>
    </xf>
    <xf numFmtId="165" fontId="17" fillId="2" borderId="42" xfId="1" applyNumberFormat="1" applyFont="1" applyFill="1" applyBorder="1" applyAlignment="1">
      <alignment vertical="center"/>
    </xf>
    <xf numFmtId="165" fontId="12" fillId="2" borderId="50" xfId="1" applyNumberFormat="1" applyFont="1" applyFill="1" applyBorder="1" applyAlignment="1">
      <alignment vertical="center"/>
    </xf>
    <xf numFmtId="0" fontId="12" fillId="2" borderId="52" xfId="3" applyFont="1" applyFill="1" applyBorder="1" applyAlignment="1">
      <alignment vertical="center"/>
    </xf>
    <xf numFmtId="165" fontId="12" fillId="2" borderId="21" xfId="1" applyNumberFormat="1" applyFont="1" applyFill="1" applyBorder="1" applyAlignment="1">
      <alignment vertical="center"/>
    </xf>
    <xf numFmtId="165" fontId="12" fillId="2" borderId="52" xfId="1" applyNumberFormat="1" applyFont="1" applyFill="1" applyBorder="1" applyAlignment="1">
      <alignment vertical="center"/>
    </xf>
    <xf numFmtId="165" fontId="12" fillId="2" borderId="42" xfId="1" applyNumberFormat="1" applyFont="1" applyFill="1" applyBorder="1" applyAlignment="1">
      <alignment vertical="center"/>
    </xf>
    <xf numFmtId="0" fontId="17" fillId="2" borderId="26" xfId="3" applyFont="1" applyFill="1" applyBorder="1" applyAlignment="1">
      <alignment horizontal="center" vertical="center"/>
    </xf>
    <xf numFmtId="0" fontId="26" fillId="2" borderId="0" xfId="3" applyFont="1" applyFill="1"/>
    <xf numFmtId="0" fontId="7" fillId="2" borderId="0" xfId="3" applyFont="1" applyFill="1" applyAlignment="1">
      <alignment vertical="top"/>
    </xf>
    <xf numFmtId="0" fontId="13" fillId="2" borderId="25" xfId="3" applyFont="1" applyFill="1" applyBorder="1"/>
    <xf numFmtId="9" fontId="17" fillId="2" borderId="39" xfId="3" applyNumberFormat="1" applyFont="1" applyFill="1" applyBorder="1" applyAlignment="1">
      <alignment horizontal="center" vertical="center" wrapText="1"/>
    </xf>
    <xf numFmtId="9" fontId="17" fillId="2" borderId="15" xfId="3" applyNumberFormat="1" applyFont="1" applyFill="1" applyBorder="1" applyAlignment="1">
      <alignment horizontal="center" vertical="center" wrapText="1"/>
    </xf>
    <xf numFmtId="9" fontId="17" fillId="2" borderId="24" xfId="3" applyNumberFormat="1" applyFont="1" applyFill="1" applyBorder="1" applyAlignment="1">
      <alignment horizontal="center" vertical="center" wrapText="1"/>
    </xf>
    <xf numFmtId="0" fontId="12" fillId="2" borderId="50" xfId="3" applyFont="1" applyFill="1" applyBorder="1" applyAlignment="1">
      <alignment horizontal="left" vertical="center"/>
    </xf>
    <xf numFmtId="0" fontId="12" fillId="2" borderId="25" xfId="3" applyFont="1" applyFill="1" applyBorder="1"/>
    <xf numFmtId="165" fontId="21" fillId="2" borderId="42" xfId="1" applyNumberFormat="1" applyFont="1" applyFill="1" applyBorder="1"/>
    <xf numFmtId="165" fontId="17" fillId="2" borderId="55" xfId="1" applyNumberFormat="1" applyFont="1" applyFill="1" applyBorder="1"/>
    <xf numFmtId="0" fontId="12" fillId="2" borderId="11" xfId="3" applyFont="1" applyFill="1" applyBorder="1" applyAlignment="1">
      <alignment horizontal="center" vertical="center"/>
    </xf>
    <xf numFmtId="0" fontId="12" fillId="2" borderId="45" xfId="3" applyFont="1" applyFill="1" applyBorder="1" applyAlignment="1">
      <alignment horizontal="left"/>
    </xf>
    <xf numFmtId="165" fontId="17" fillId="2" borderId="50" xfId="1" applyNumberFormat="1" applyFont="1" applyFill="1" applyBorder="1"/>
    <xf numFmtId="165" fontId="20" fillId="2" borderId="50" xfId="1" applyNumberFormat="1" applyFont="1" applyFill="1" applyBorder="1"/>
    <xf numFmtId="165" fontId="12" fillId="2" borderId="29" xfId="1" applyNumberFormat="1" applyFont="1" applyFill="1" applyBorder="1"/>
    <xf numFmtId="0" fontId="19" fillId="2" borderId="7" xfId="3" applyFont="1" applyFill="1" applyBorder="1" applyAlignment="1">
      <alignment horizontal="left" vertical="center"/>
    </xf>
    <xf numFmtId="0" fontId="21" fillId="2" borderId="25" xfId="3" applyFont="1" applyFill="1" applyBorder="1"/>
    <xf numFmtId="0" fontId="17" fillId="2" borderId="25" xfId="3" applyFont="1" applyFill="1" applyBorder="1"/>
    <xf numFmtId="0" fontId="12" fillId="2" borderId="53" xfId="3" applyFont="1" applyFill="1" applyBorder="1" applyAlignment="1">
      <alignment horizontal="center" vertical="center"/>
    </xf>
    <xf numFmtId="165" fontId="12" fillId="2" borderId="58" xfId="1" applyNumberFormat="1" applyFont="1" applyFill="1" applyBorder="1"/>
    <xf numFmtId="165" fontId="12" fillId="2" borderId="61" xfId="1" applyNumberFormat="1" applyFont="1" applyFill="1" applyBorder="1"/>
    <xf numFmtId="0" fontId="17" fillId="2" borderId="29" xfId="3" applyFont="1" applyFill="1" applyBorder="1" applyAlignment="1">
      <alignment horizontal="left" vertical="center"/>
    </xf>
    <xf numFmtId="0" fontId="19" fillId="2" borderId="45" xfId="3" applyFont="1" applyFill="1" applyBorder="1" applyAlignment="1">
      <alignment horizontal="left" vertical="center"/>
    </xf>
    <xf numFmtId="0" fontId="17" fillId="2" borderId="29" xfId="3" applyFont="1" applyFill="1" applyBorder="1" applyAlignment="1">
      <alignment horizontal="center" vertical="center"/>
    </xf>
    <xf numFmtId="0" fontId="17" fillId="2" borderId="30" xfId="3" applyFont="1" applyFill="1" applyBorder="1" applyAlignment="1">
      <alignment horizontal="left" vertical="center"/>
    </xf>
    <xf numFmtId="0" fontId="19" fillId="2" borderId="30" xfId="3" applyFont="1" applyFill="1" applyBorder="1" applyAlignment="1">
      <alignment horizontal="left" vertical="center"/>
    </xf>
    <xf numFmtId="0" fontId="20" fillId="2" borderId="7" xfId="3" applyFont="1" applyFill="1" applyBorder="1" applyAlignment="1">
      <alignment horizontal="left" vertical="center"/>
    </xf>
    <xf numFmtId="0" fontId="17" fillId="2" borderId="7" xfId="3" applyFont="1" applyFill="1" applyBorder="1" applyAlignment="1">
      <alignment horizontal="left" vertical="center"/>
    </xf>
    <xf numFmtId="0" fontId="20" fillId="2" borderId="30" xfId="3" applyFont="1" applyFill="1" applyBorder="1" applyAlignment="1">
      <alignment horizontal="left" vertical="center"/>
    </xf>
    <xf numFmtId="0" fontId="27" fillId="2" borderId="30" xfId="3" applyFont="1" applyFill="1" applyBorder="1" applyAlignment="1">
      <alignment horizontal="left" vertical="center"/>
    </xf>
    <xf numFmtId="0" fontId="27" fillId="2" borderId="49" xfId="3" applyFont="1" applyFill="1" applyBorder="1" applyAlignment="1">
      <alignment horizontal="left" vertical="center"/>
    </xf>
    <xf numFmtId="0" fontId="17" fillId="2" borderId="48" xfId="3" applyFont="1" applyFill="1" applyBorder="1" applyAlignment="1">
      <alignment horizontal="center" vertical="center"/>
    </xf>
    <xf numFmtId="0" fontId="17" fillId="2" borderId="17" xfId="3" applyFont="1" applyFill="1" applyBorder="1"/>
    <xf numFmtId="0" fontId="17" fillId="2" borderId="39" xfId="3" applyFont="1" applyFill="1" applyBorder="1" applyAlignment="1">
      <alignment horizontal="center" vertical="center"/>
    </xf>
    <xf numFmtId="0" fontId="17" fillId="2" borderId="49" xfId="3" applyFont="1" applyFill="1" applyBorder="1"/>
    <xf numFmtId="165" fontId="12" fillId="2" borderId="43" xfId="1" applyNumberFormat="1" applyFont="1" applyFill="1" applyBorder="1" applyAlignment="1">
      <alignment horizontal="center" vertical="center" wrapText="1"/>
    </xf>
    <xf numFmtId="165" fontId="12" fillId="2" borderId="24" xfId="1" applyNumberFormat="1" applyFont="1" applyFill="1" applyBorder="1" applyAlignment="1">
      <alignment horizontal="center" vertical="center" wrapText="1"/>
    </xf>
    <xf numFmtId="0" fontId="20" fillId="2" borderId="21" xfId="3" applyFont="1" applyFill="1" applyBorder="1" applyAlignment="1">
      <alignment horizontal="center" vertical="center"/>
    </xf>
    <xf numFmtId="0" fontId="22" fillId="2" borderId="30" xfId="3" applyFont="1" applyFill="1" applyBorder="1" applyAlignment="1">
      <alignment horizontal="left" vertical="center"/>
    </xf>
    <xf numFmtId="0" fontId="20" fillId="2" borderId="43" xfId="3" applyFont="1" applyFill="1" applyBorder="1" applyAlignment="1">
      <alignment horizontal="center" vertical="center"/>
    </xf>
    <xf numFmtId="0" fontId="22" fillId="2" borderId="49" xfId="3" applyFont="1" applyFill="1" applyBorder="1" applyAlignment="1">
      <alignment horizontal="left" vertical="center"/>
    </xf>
    <xf numFmtId="165" fontId="12" fillId="2" borderId="41" xfId="1" applyNumberFormat="1" applyFont="1" applyFill="1" applyBorder="1" applyAlignment="1">
      <alignment horizontal="right" vertical="center" wrapText="1"/>
    </xf>
    <xf numFmtId="165" fontId="12" fillId="2" borderId="40" xfId="1" applyNumberFormat="1" applyFont="1" applyFill="1" applyBorder="1" applyAlignment="1">
      <alignment horizontal="right" vertical="center" wrapText="1"/>
    </xf>
    <xf numFmtId="165" fontId="12" fillId="2" borderId="55" xfId="1" applyNumberFormat="1" applyFont="1" applyFill="1" applyBorder="1" applyAlignment="1">
      <alignment horizontal="right" vertical="center" wrapText="1"/>
    </xf>
    <xf numFmtId="165" fontId="12" fillId="2" borderId="11" xfId="1" applyNumberFormat="1" applyFont="1" applyFill="1" applyBorder="1" applyAlignment="1">
      <alignment horizontal="right" vertical="center" wrapText="1"/>
    </xf>
    <xf numFmtId="165" fontId="12" fillId="2" borderId="29" xfId="1" applyNumberFormat="1" applyFont="1" applyFill="1" applyBorder="1" applyAlignment="1">
      <alignment horizontal="right" vertical="center" wrapText="1"/>
    </xf>
    <xf numFmtId="165" fontId="12" fillId="2" borderId="50" xfId="1" applyNumberFormat="1" applyFont="1" applyFill="1" applyBorder="1" applyAlignment="1">
      <alignment horizontal="right" vertical="center" wrapText="1"/>
    </xf>
    <xf numFmtId="165" fontId="12" fillId="2" borderId="22" xfId="1" applyNumberFormat="1" applyFont="1" applyFill="1" applyBorder="1" applyAlignment="1">
      <alignment vertical="center"/>
    </xf>
    <xf numFmtId="165" fontId="12" fillId="2" borderId="13" xfId="1" applyNumberFormat="1" applyFont="1" applyFill="1" applyBorder="1" applyAlignment="1">
      <alignment vertical="center"/>
    </xf>
    <xf numFmtId="165" fontId="12" fillId="2" borderId="43" xfId="1" applyNumberFormat="1" applyFont="1" applyFill="1" applyBorder="1" applyAlignment="1">
      <alignment vertical="center"/>
    </xf>
    <xf numFmtId="165" fontId="12" fillId="2" borderId="15" xfId="1" applyNumberFormat="1" applyFont="1" applyFill="1" applyBorder="1" applyAlignment="1">
      <alignment vertical="center"/>
    </xf>
    <xf numFmtId="165" fontId="12" fillId="2" borderId="6" xfId="1" applyNumberFormat="1" applyFont="1" applyFill="1" applyBorder="1" applyAlignment="1">
      <alignment vertical="center"/>
    </xf>
    <xf numFmtId="165" fontId="12" fillId="2" borderId="29" xfId="1" applyNumberFormat="1" applyFont="1" applyFill="1" applyBorder="1" applyAlignment="1">
      <alignment vertical="center"/>
    </xf>
    <xf numFmtId="165" fontId="21" fillId="2" borderId="43" xfId="1" applyNumberFormat="1" applyFont="1" applyFill="1" applyBorder="1" applyAlignment="1">
      <alignment vertical="center"/>
    </xf>
    <xf numFmtId="165" fontId="21" fillId="2" borderId="15" xfId="1" applyNumberFormat="1" applyFont="1" applyFill="1" applyBorder="1" applyAlignment="1">
      <alignment vertical="center"/>
    </xf>
    <xf numFmtId="165" fontId="21" fillId="2" borderId="24" xfId="1" applyNumberFormat="1" applyFont="1" applyFill="1" applyBorder="1" applyAlignment="1">
      <alignment vertical="center"/>
    </xf>
    <xf numFmtId="165" fontId="20" fillId="2" borderId="13" xfId="1" quotePrefix="1" applyNumberFormat="1" applyFont="1" applyFill="1" applyBorder="1" applyAlignment="1">
      <alignment vertical="center"/>
    </xf>
    <xf numFmtId="165" fontId="20" fillId="2" borderId="13" xfId="1" applyNumberFormat="1" applyFont="1" applyFill="1" applyBorder="1" applyAlignment="1">
      <alignment vertical="center"/>
    </xf>
    <xf numFmtId="165" fontId="20" fillId="2" borderId="50" xfId="1" applyNumberFormat="1" applyFont="1" applyFill="1" applyBorder="1" applyAlignment="1">
      <alignment vertical="center"/>
    </xf>
    <xf numFmtId="165" fontId="20" fillId="2" borderId="43" xfId="1" applyNumberFormat="1" applyFont="1" applyFill="1" applyBorder="1" applyAlignment="1">
      <alignment vertical="center"/>
    </xf>
    <xf numFmtId="165" fontId="12" fillId="2" borderId="43" xfId="4" applyNumberFormat="1" applyFont="1" applyFill="1" applyBorder="1" applyAlignment="1">
      <alignment vertical="center"/>
    </xf>
    <xf numFmtId="0" fontId="8" fillId="0" borderId="0" xfId="5"/>
    <xf numFmtId="0" fontId="13" fillId="2" borderId="23" xfId="3" applyFont="1" applyFill="1" applyBorder="1" applyAlignment="1">
      <alignment vertical="center" wrapText="1"/>
    </xf>
    <xf numFmtId="0" fontId="13" fillId="2" borderId="0" xfId="8" applyFont="1" applyFill="1"/>
    <xf numFmtId="0" fontId="14" fillId="2" borderId="0" xfId="8" applyFont="1" applyFill="1"/>
    <xf numFmtId="0" fontId="13" fillId="2" borderId="0" xfId="8" applyFont="1" applyFill="1" applyAlignment="1">
      <alignment vertical="top" wrapText="1"/>
    </xf>
    <xf numFmtId="0" fontId="15" fillId="2" borderId="0" xfId="8" applyFont="1" applyFill="1" applyAlignment="1">
      <alignment vertical="top" wrapText="1"/>
    </xf>
    <xf numFmtId="0" fontId="16" fillId="2" borderId="0" xfId="8" applyFont="1" applyFill="1" applyAlignment="1">
      <alignment vertical="top" wrapText="1"/>
    </xf>
    <xf numFmtId="0" fontId="21" fillId="2" borderId="0" xfId="3" applyFont="1" applyFill="1" applyBorder="1"/>
    <xf numFmtId="0" fontId="12" fillId="2" borderId="41" xfId="3" applyFont="1" applyFill="1" applyBorder="1" applyAlignment="1">
      <alignment horizontal="center" vertical="center"/>
    </xf>
    <xf numFmtId="0" fontId="12" fillId="2" borderId="39" xfId="3" applyFont="1" applyFill="1" applyBorder="1" applyAlignment="1">
      <alignment horizontal="center" vertical="center"/>
    </xf>
    <xf numFmtId="0" fontId="12" fillId="2" borderId="29" xfId="3" applyFont="1" applyFill="1" applyBorder="1"/>
    <xf numFmtId="0" fontId="12" fillId="2" borderId="35" xfId="3" applyFont="1" applyFill="1" applyBorder="1" applyAlignment="1">
      <alignment horizontal="center" vertical="center"/>
    </xf>
    <xf numFmtId="0" fontId="12" fillId="2" borderId="3" xfId="3" applyFont="1" applyFill="1" applyBorder="1"/>
    <xf numFmtId="165" fontId="12" fillId="2" borderId="67" xfId="1" applyNumberFormat="1" applyFont="1" applyFill="1" applyBorder="1"/>
    <xf numFmtId="0" fontId="0" fillId="2" borderId="0" xfId="0" applyFill="1"/>
    <xf numFmtId="0" fontId="12" fillId="2" borderId="43" xfId="0" applyFont="1" applyFill="1" applyBorder="1" applyAlignment="1">
      <alignment horizontal="center" textRotation="90" wrapText="1"/>
    </xf>
    <xf numFmtId="0" fontId="30" fillId="2" borderId="0" xfId="3" applyFont="1" applyFill="1" applyAlignment="1">
      <alignment vertical="top"/>
    </xf>
    <xf numFmtId="0" fontId="21" fillId="2" borderId="35" xfId="3" applyFont="1" applyFill="1" applyBorder="1" applyAlignment="1">
      <alignment horizontal="center" vertical="center"/>
    </xf>
    <xf numFmtId="0" fontId="21" fillId="2" borderId="3" xfId="3" applyFont="1" applyFill="1" applyBorder="1"/>
    <xf numFmtId="165" fontId="21" fillId="2" borderId="67" xfId="1" applyNumberFormat="1" applyFont="1" applyFill="1" applyBorder="1"/>
    <xf numFmtId="165" fontId="12" fillId="2" borderId="63" xfId="1" applyNumberFormat="1" applyFont="1" applyFill="1" applyBorder="1" applyAlignment="1">
      <alignment horizontal="center" vertical="center" wrapText="1"/>
    </xf>
    <xf numFmtId="0" fontId="21" fillId="2" borderId="11" xfId="3" applyFont="1" applyFill="1" applyBorder="1" applyAlignment="1">
      <alignment horizontal="center" vertical="center"/>
    </xf>
    <xf numFmtId="0" fontId="21" fillId="2" borderId="29" xfId="3" applyFont="1" applyFill="1" applyBorder="1"/>
    <xf numFmtId="165" fontId="21" fillId="2" borderId="61" xfId="1" applyNumberFormat="1" applyFont="1" applyFill="1" applyBorder="1"/>
    <xf numFmtId="165" fontId="12" fillId="2" borderId="60" xfId="1" applyNumberFormat="1" applyFont="1" applyFill="1" applyBorder="1"/>
    <xf numFmtId="0" fontId="12" fillId="2" borderId="29" xfId="3" applyFont="1" applyFill="1" applyBorder="1" applyAlignment="1">
      <alignment vertical="center"/>
    </xf>
    <xf numFmtId="0" fontId="12" fillId="2" borderId="30" xfId="3" applyFont="1" applyFill="1" applyBorder="1" applyAlignment="1">
      <alignment vertical="center"/>
    </xf>
    <xf numFmtId="0" fontId="12" fillId="2" borderId="3" xfId="3" applyFont="1" applyFill="1" applyBorder="1" applyAlignment="1">
      <alignment vertical="center"/>
    </xf>
    <xf numFmtId="0" fontId="12" fillId="2" borderId="46" xfId="3" applyFont="1" applyFill="1" applyBorder="1" applyAlignment="1">
      <alignment vertical="center"/>
    </xf>
    <xf numFmtId="0" fontId="12" fillId="2" borderId="49" xfId="3" applyFont="1" applyFill="1" applyBorder="1" applyAlignment="1">
      <alignment vertical="center"/>
    </xf>
    <xf numFmtId="0" fontId="26" fillId="2" borderId="0" xfId="8" applyFont="1" applyFill="1"/>
    <xf numFmtId="0" fontId="16" fillId="2" borderId="0" xfId="8" applyFont="1" applyFill="1"/>
    <xf numFmtId="0" fontId="31" fillId="2" borderId="0" xfId="8" applyFont="1" applyFill="1"/>
    <xf numFmtId="0" fontId="12" fillId="2" borderId="0" xfId="8" applyFont="1" applyFill="1" applyAlignment="1">
      <alignment vertical="top" wrapText="1"/>
    </xf>
    <xf numFmtId="0" fontId="17" fillId="2" borderId="0" xfId="8" applyFont="1" applyFill="1" applyAlignment="1">
      <alignment vertical="top" wrapText="1"/>
    </xf>
    <xf numFmtId="0" fontId="17" fillId="2" borderId="0" xfId="8" applyFont="1" applyFill="1"/>
    <xf numFmtId="0" fontId="12" fillId="2" borderId="0" xfId="8" applyFont="1" applyFill="1"/>
    <xf numFmtId="0" fontId="12" fillId="2" borderId="0" xfId="8" applyFont="1" applyFill="1" applyAlignment="1">
      <alignment vertical="top"/>
    </xf>
    <xf numFmtId="0" fontId="25" fillId="2" borderId="0" xfId="8" applyFont="1" applyFill="1"/>
    <xf numFmtId="0" fontId="19" fillId="2" borderId="0" xfId="8" applyFont="1" applyFill="1" applyAlignment="1">
      <alignment vertical="top"/>
    </xf>
    <xf numFmtId="165" fontId="12" fillId="2" borderId="61" xfId="1" applyNumberFormat="1" applyFont="1" applyFill="1" applyBorder="1" applyAlignment="1">
      <alignment vertical="center"/>
    </xf>
    <xf numFmtId="0" fontId="21" fillId="2" borderId="29" xfId="3" applyFont="1" applyFill="1" applyBorder="1" applyAlignment="1">
      <alignment vertical="center"/>
    </xf>
    <xf numFmtId="0" fontId="21" fillId="2" borderId="30" xfId="3" applyFont="1" applyFill="1" applyBorder="1" applyAlignment="1">
      <alignment vertical="center"/>
    </xf>
    <xf numFmtId="165" fontId="21" fillId="2" borderId="61" xfId="1" applyNumberFormat="1" applyFont="1" applyFill="1" applyBorder="1" applyAlignment="1">
      <alignment vertical="center"/>
    </xf>
    <xf numFmtId="165" fontId="12" fillId="2" borderId="60" xfId="1" applyNumberFormat="1" applyFont="1" applyFill="1" applyBorder="1" applyAlignment="1">
      <alignment vertical="center"/>
    </xf>
    <xf numFmtId="0" fontId="10" fillId="2" borderId="0" xfId="8" applyFont="1" applyFill="1" applyAlignment="1">
      <alignment vertical="top"/>
    </xf>
    <xf numFmtId="165" fontId="23" fillId="2" borderId="61" xfId="1" applyNumberFormat="1" applyFont="1" applyFill="1" applyBorder="1"/>
    <xf numFmtId="0" fontId="19" fillId="2" borderId="23" xfId="8" applyFont="1" applyFill="1" applyBorder="1" applyAlignment="1">
      <alignment vertical="top"/>
    </xf>
    <xf numFmtId="0" fontId="12" fillId="2" borderId="23" xfId="8" applyFont="1" applyFill="1" applyBorder="1" applyAlignment="1">
      <alignment vertical="top" wrapText="1"/>
    </xf>
    <xf numFmtId="0" fontId="17" fillId="2" borderId="23" xfId="8" applyFont="1" applyFill="1" applyBorder="1" applyAlignment="1">
      <alignment vertical="top" wrapText="1"/>
    </xf>
    <xf numFmtId="0" fontId="12" fillId="2" borderId="0" xfId="3" applyFont="1" applyFill="1" applyBorder="1" applyAlignment="1">
      <alignment horizontal="center" vertical="center"/>
    </xf>
    <xf numFmtId="165" fontId="12" fillId="2" borderId="0" xfId="1" applyNumberFormat="1" applyFont="1" applyFill="1" applyBorder="1"/>
    <xf numFmtId="165" fontId="23" fillId="2" borderId="50" xfId="1" applyNumberFormat="1" applyFont="1" applyFill="1" applyBorder="1"/>
    <xf numFmtId="0" fontId="5" fillId="0" borderId="1" xfId="0" applyFont="1" applyFill="1" applyBorder="1" applyAlignment="1">
      <alignment horizontal="left" vertical="center"/>
    </xf>
    <xf numFmtId="49" fontId="5" fillId="0" borderId="1" xfId="0" applyNumberFormat="1" applyFont="1" applyBorder="1" applyAlignment="1">
      <alignment vertical="center"/>
    </xf>
    <xf numFmtId="0" fontId="5" fillId="0" borderId="1" xfId="0" applyFont="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29" fillId="0" borderId="0" xfId="5" applyFont="1" applyAlignment="1">
      <alignment vertical="center"/>
    </xf>
    <xf numFmtId="0" fontId="8" fillId="0" borderId="0" xfId="5" applyAlignment="1">
      <alignment vertical="center"/>
    </xf>
    <xf numFmtId="0" fontId="5" fillId="0" borderId="0" xfId="0" applyFont="1" applyFill="1" applyAlignment="1">
      <alignment horizontal="left" vertical="center"/>
    </xf>
    <xf numFmtId="0" fontId="8" fillId="0" borderId="0" xfId="5" applyAlignment="1">
      <alignment horizontal="center"/>
    </xf>
    <xf numFmtId="0" fontId="14" fillId="2" borderId="0" xfId="3" quotePrefix="1" applyFont="1" applyFill="1"/>
    <xf numFmtId="0" fontId="21" fillId="2" borderId="38" xfId="3" applyFont="1" applyFill="1" applyBorder="1" applyAlignment="1">
      <alignment horizontal="left" vertical="center"/>
    </xf>
    <xf numFmtId="165" fontId="21" fillId="2" borderId="26" xfId="1" applyNumberFormat="1" applyFont="1" applyFill="1" applyBorder="1" applyAlignment="1">
      <alignment horizontal="right" vertical="center" wrapText="1"/>
    </xf>
    <xf numFmtId="165" fontId="21" fillId="2" borderId="47" xfId="1" applyNumberFormat="1" applyFont="1" applyFill="1" applyBorder="1" applyAlignment="1">
      <alignment horizontal="right" vertical="center" wrapText="1"/>
    </xf>
    <xf numFmtId="165" fontId="21" fillId="2" borderId="38" xfId="1" applyNumberFormat="1" applyFont="1" applyFill="1" applyBorder="1" applyAlignment="1">
      <alignment horizontal="right" vertical="center" wrapText="1"/>
    </xf>
    <xf numFmtId="0" fontId="17" fillId="2" borderId="55" xfId="3" applyFont="1" applyFill="1" applyBorder="1" applyAlignment="1">
      <alignment horizontal="left" vertical="center"/>
    </xf>
    <xf numFmtId="0" fontId="17" fillId="2" borderId="50" xfId="3" applyFont="1" applyFill="1" applyBorder="1" applyAlignment="1">
      <alignment horizontal="left" vertical="center"/>
    </xf>
    <xf numFmtId="0" fontId="21" fillId="2" borderId="38" xfId="3" applyFont="1" applyFill="1" applyBorder="1" applyAlignment="1">
      <alignment vertical="center"/>
    </xf>
    <xf numFmtId="165" fontId="20" fillId="2" borderId="31" xfId="1" applyNumberFormat="1" applyFont="1" applyFill="1" applyBorder="1" applyAlignment="1">
      <alignment vertical="center"/>
    </xf>
    <xf numFmtId="165" fontId="21" fillId="2" borderId="38" xfId="1" applyNumberFormat="1" applyFont="1" applyFill="1" applyBorder="1" applyAlignment="1">
      <alignment vertical="center"/>
    </xf>
    <xf numFmtId="165" fontId="20" fillId="2" borderId="36" xfId="1" applyNumberFormat="1" applyFont="1" applyFill="1" applyBorder="1"/>
    <xf numFmtId="165" fontId="20" fillId="2" borderId="24" xfId="1" applyNumberFormat="1" applyFont="1" applyFill="1" applyBorder="1"/>
    <xf numFmtId="14" fontId="12" fillId="2" borderId="42" xfId="1" applyNumberFormat="1" applyFont="1" applyFill="1" applyBorder="1" applyAlignment="1">
      <alignment horizontal="right" vertical="center" wrapText="1"/>
    </xf>
    <xf numFmtId="14" fontId="12" fillId="2" borderId="50" xfId="1" applyNumberFormat="1" applyFont="1" applyFill="1" applyBorder="1" applyAlignment="1">
      <alignment horizontal="right" vertical="center" wrapText="1"/>
    </xf>
    <xf numFmtId="166" fontId="20" fillId="2" borderId="38" xfId="2" applyNumberFormat="1" applyFont="1" applyFill="1" applyBorder="1"/>
    <xf numFmtId="165" fontId="17" fillId="2" borderId="8" xfId="1" applyNumberFormat="1" applyFont="1" applyFill="1" applyBorder="1"/>
    <xf numFmtId="165" fontId="17" fillId="2" borderId="52" xfId="1" applyNumberFormat="1" applyFont="1" applyFill="1" applyBorder="1"/>
    <xf numFmtId="165" fontId="17" fillId="2" borderId="42" xfId="1" applyNumberFormat="1" applyFont="1" applyFill="1" applyBorder="1"/>
    <xf numFmtId="165" fontId="20" fillId="2" borderId="42" xfId="1" applyNumberFormat="1" applyFont="1" applyFill="1" applyBorder="1"/>
    <xf numFmtId="165" fontId="20" fillId="2" borderId="43" xfId="1" applyNumberFormat="1" applyFont="1" applyFill="1" applyBorder="1"/>
    <xf numFmtId="165" fontId="17" fillId="2" borderId="9" xfId="1" applyNumberFormat="1" applyFont="1" applyFill="1" applyBorder="1"/>
    <xf numFmtId="165" fontId="17" fillId="2" borderId="13" xfId="1" applyNumberFormat="1" applyFont="1" applyFill="1" applyBorder="1"/>
    <xf numFmtId="0" fontId="32" fillId="3" borderId="0" xfId="0" applyFont="1" applyFill="1"/>
    <xf numFmtId="0" fontId="33" fillId="3" borderId="0" xfId="0" applyFont="1" applyFill="1"/>
    <xf numFmtId="0" fontId="5" fillId="3" borderId="0" xfId="0" applyFont="1" applyFill="1"/>
    <xf numFmtId="0" fontId="8" fillId="4" borderId="0" xfId="5" applyFill="1"/>
    <xf numFmtId="0" fontId="34" fillId="3" borderId="0" xfId="0" applyFont="1" applyFill="1"/>
    <xf numFmtId="0" fontId="8" fillId="0" borderId="0" xfId="0" applyFont="1" applyAlignment="1"/>
    <xf numFmtId="0" fontId="8" fillId="4" borderId="0" xfId="5" applyFill="1" applyAlignment="1">
      <alignment horizontal="center"/>
    </xf>
    <xf numFmtId="165" fontId="17" fillId="4" borderId="41" xfId="1" applyNumberFormat="1" applyFont="1" applyFill="1" applyBorder="1" applyAlignment="1">
      <alignment horizontal="center"/>
    </xf>
    <xf numFmtId="165" fontId="17" fillId="4" borderId="39" xfId="1" applyNumberFormat="1" applyFont="1" applyFill="1" applyBorder="1" applyAlignment="1">
      <alignment horizontal="center"/>
    </xf>
    <xf numFmtId="165" fontId="17" fillId="4" borderId="56" xfId="1" applyNumberFormat="1" applyFont="1" applyFill="1" applyBorder="1" applyAlignment="1">
      <alignment horizontal="left"/>
    </xf>
    <xf numFmtId="165" fontId="12" fillId="4" borderId="11" xfId="1" applyNumberFormat="1" applyFont="1" applyFill="1" applyBorder="1" applyAlignment="1">
      <alignment horizontal="center"/>
    </xf>
    <xf numFmtId="165" fontId="12" fillId="4" borderId="53" xfId="1" applyNumberFormat="1" applyFont="1" applyFill="1" applyBorder="1" applyAlignment="1">
      <alignment horizontal="center"/>
    </xf>
    <xf numFmtId="165" fontId="21" fillId="4" borderId="11" xfId="1" applyNumberFormat="1" applyFont="1" applyFill="1" applyBorder="1" applyAlignment="1">
      <alignment horizontal="center"/>
    </xf>
    <xf numFmtId="165" fontId="17" fillId="4" borderId="42" xfId="1" applyNumberFormat="1" applyFont="1" applyFill="1" applyBorder="1" applyAlignment="1">
      <alignment vertical="center"/>
    </xf>
    <xf numFmtId="0" fontId="12" fillId="2" borderId="21" xfId="3" applyFont="1" applyFill="1" applyBorder="1" applyAlignment="1">
      <alignment horizontal="center" vertical="center" wrapText="1"/>
    </xf>
    <xf numFmtId="0" fontId="12" fillId="2" borderId="22" xfId="3" applyFont="1" applyFill="1" applyBorder="1" applyAlignment="1">
      <alignment horizontal="center" vertical="center" wrapText="1"/>
    </xf>
    <xf numFmtId="0" fontId="12" fillId="2" borderId="6" xfId="3" applyFont="1" applyFill="1" applyBorder="1" applyAlignment="1">
      <alignment horizontal="center" vertical="center" wrapText="1"/>
    </xf>
    <xf numFmtId="0" fontId="12" fillId="2" borderId="22" xfId="0" applyFont="1" applyFill="1" applyBorder="1" applyAlignment="1">
      <alignment horizontal="center" vertical="center"/>
    </xf>
    <xf numFmtId="0" fontId="9" fillId="0" borderId="68" xfId="5" applyFont="1" applyBorder="1" applyAlignment="1">
      <alignment horizontal="center" vertical="center"/>
    </xf>
    <xf numFmtId="0" fontId="9" fillId="0" borderId="68" xfId="5" applyFont="1" applyBorder="1" applyAlignment="1">
      <alignment vertical="center"/>
    </xf>
    <xf numFmtId="0" fontId="8" fillId="0" borderId="7" xfId="5" applyBorder="1" applyAlignment="1">
      <alignment horizontal="center"/>
    </xf>
    <xf numFmtId="0" fontId="8" fillId="0" borderId="7" xfId="5" applyBorder="1"/>
    <xf numFmtId="0" fontId="8" fillId="2" borderId="0" xfId="5" applyFill="1"/>
    <xf numFmtId="0" fontId="8" fillId="2" borderId="0" xfId="5" applyFill="1" applyAlignment="1">
      <alignment horizontal="center"/>
    </xf>
    <xf numFmtId="0" fontId="35" fillId="0" borderId="0" xfId="0" applyFont="1" applyFill="1" applyAlignment="1">
      <alignment horizontal="left"/>
    </xf>
    <xf numFmtId="49" fontId="8" fillId="0" borderId="0" xfId="0" applyNumberFormat="1" applyFont="1"/>
    <xf numFmtId="0" fontId="12" fillId="2" borderId="6" xfId="3" applyFont="1" applyFill="1" applyBorder="1" applyAlignment="1">
      <alignment vertical="center"/>
    </xf>
    <xf numFmtId="0" fontId="12" fillId="2" borderId="7" xfId="3" applyFont="1" applyFill="1" applyBorder="1" applyAlignment="1">
      <alignment vertical="center"/>
    </xf>
    <xf numFmtId="0" fontId="21" fillId="2" borderId="23" xfId="3" applyFont="1" applyFill="1" applyBorder="1"/>
    <xf numFmtId="165" fontId="12" fillId="2" borderId="62" xfId="1" applyNumberFormat="1"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2" fillId="2" borderId="35"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12" fillId="2" borderId="38" xfId="3" applyFont="1" applyFill="1" applyBorder="1" applyAlignment="1">
      <alignment horizontal="center" vertical="center" wrapText="1"/>
    </xf>
    <xf numFmtId="165" fontId="13" fillId="2" borderId="0" xfId="3" applyNumberFormat="1" applyFont="1" applyFill="1"/>
    <xf numFmtId="165" fontId="23" fillId="2" borderId="13" xfId="1" applyNumberFormat="1" applyFont="1" applyFill="1" applyBorder="1"/>
    <xf numFmtId="165" fontId="12" fillId="2" borderId="50" xfId="1" applyNumberFormat="1" applyFont="1" applyFill="1" applyBorder="1" applyAlignment="1">
      <alignment horizontal="left" vertical="center"/>
    </xf>
    <xf numFmtId="165" fontId="12" fillId="2" borderId="24" xfId="4" applyNumberFormat="1" applyFont="1" applyFill="1" applyBorder="1" applyAlignment="1">
      <alignment horizontal="left" vertical="center"/>
    </xf>
    <xf numFmtId="165" fontId="12" fillId="2" borderId="9" xfId="1" applyNumberFormat="1" applyFont="1" applyFill="1" applyBorder="1" applyAlignment="1">
      <alignment horizontal="left" vertical="center"/>
    </xf>
    <xf numFmtId="165" fontId="12" fillId="2" borderId="13" xfId="1" applyNumberFormat="1" applyFont="1" applyFill="1" applyBorder="1" applyAlignment="1">
      <alignment horizontal="left" vertical="center"/>
    </xf>
    <xf numFmtId="165" fontId="12" fillId="2" borderId="15" xfId="4" applyNumberFormat="1" applyFont="1" applyFill="1" applyBorder="1" applyAlignment="1">
      <alignment horizontal="left" vertical="center"/>
    </xf>
    <xf numFmtId="0" fontId="23" fillId="2" borderId="30" xfId="3" applyFont="1" applyFill="1" applyBorder="1" applyAlignment="1">
      <alignment vertical="center"/>
    </xf>
    <xf numFmtId="165" fontId="23" fillId="2" borderId="61" xfId="1" applyNumberFormat="1" applyFont="1" applyFill="1" applyBorder="1" applyAlignment="1">
      <alignment vertical="center"/>
    </xf>
    <xf numFmtId="0" fontId="23" fillId="2" borderId="29" xfId="3" applyFont="1" applyFill="1" applyBorder="1" applyAlignment="1">
      <alignment vertical="center"/>
    </xf>
    <xf numFmtId="166" fontId="12" fillId="2" borderId="61" xfId="2" applyNumberFormat="1" applyFont="1" applyFill="1" applyBorder="1" applyAlignment="1">
      <alignment vertical="center"/>
    </xf>
    <xf numFmtId="0" fontId="17" fillId="2" borderId="23" xfId="8" applyFont="1" applyFill="1" applyBorder="1"/>
    <xf numFmtId="165" fontId="12" fillId="2" borderId="29" xfId="1" applyNumberFormat="1" applyFont="1" applyFill="1" applyBorder="1" applyAlignment="1">
      <alignment vertical="center" wrapText="1"/>
    </xf>
    <xf numFmtId="165" fontId="12" fillId="2" borderId="50" xfId="1" applyNumberFormat="1" applyFont="1" applyFill="1" applyBorder="1" applyAlignment="1">
      <alignment vertical="center" wrapText="1"/>
    </xf>
    <xf numFmtId="49" fontId="12" fillId="2" borderId="40" xfId="1" applyNumberFormat="1" applyFont="1" applyFill="1" applyBorder="1" applyAlignment="1">
      <alignment horizontal="left" vertical="center" wrapText="1"/>
    </xf>
    <xf numFmtId="49" fontId="12" fillId="2" borderId="52" xfId="1" applyNumberFormat="1" applyFont="1" applyFill="1" applyBorder="1" applyAlignment="1">
      <alignment horizontal="left" vertical="center" wrapText="1"/>
    </xf>
    <xf numFmtId="49" fontId="12" fillId="2" borderId="29" xfId="1" applyNumberFormat="1" applyFont="1" applyFill="1" applyBorder="1" applyAlignment="1">
      <alignment horizontal="left" vertical="center" wrapText="1"/>
    </xf>
    <xf numFmtId="49" fontId="12" fillId="2" borderId="50" xfId="1" applyNumberFormat="1" applyFont="1" applyFill="1" applyBorder="1" applyAlignment="1">
      <alignment horizontal="left" vertical="center" wrapText="1"/>
    </xf>
    <xf numFmtId="14" fontId="12" fillId="2" borderId="29" xfId="1" applyNumberFormat="1" applyFont="1" applyFill="1" applyBorder="1" applyAlignment="1">
      <alignment vertical="center"/>
    </xf>
    <xf numFmtId="14" fontId="12" fillId="2" borderId="50" xfId="1" applyNumberFormat="1" applyFont="1" applyFill="1" applyBorder="1" applyAlignment="1">
      <alignment vertical="center"/>
    </xf>
    <xf numFmtId="49" fontId="12" fillId="2" borderId="29" xfId="1" applyNumberFormat="1" applyFont="1" applyFill="1" applyBorder="1" applyAlignment="1">
      <alignment horizontal="left" vertical="center"/>
    </xf>
    <xf numFmtId="49" fontId="12" fillId="2" borderId="50" xfId="1" applyNumberFormat="1" applyFont="1" applyFill="1" applyBorder="1" applyAlignment="1">
      <alignment horizontal="left" vertical="center"/>
    </xf>
    <xf numFmtId="49" fontId="12" fillId="2" borderId="46" xfId="1" applyNumberFormat="1" applyFont="1" applyFill="1" applyBorder="1" applyAlignment="1">
      <alignment horizontal="left" vertical="center" wrapText="1"/>
    </xf>
    <xf numFmtId="49" fontId="12" fillId="2" borderId="24" xfId="1" applyNumberFormat="1" applyFont="1" applyFill="1" applyBorder="1" applyAlignment="1">
      <alignment horizontal="left" vertical="center" wrapText="1"/>
    </xf>
    <xf numFmtId="0" fontId="12" fillId="4" borderId="11" xfId="3" applyFont="1" applyFill="1" applyBorder="1" applyAlignment="1">
      <alignment horizontal="center" vertical="center"/>
    </xf>
    <xf numFmtId="0" fontId="23" fillId="4" borderId="29" xfId="3" applyFont="1" applyFill="1" applyBorder="1" applyAlignment="1">
      <alignment vertical="center"/>
    </xf>
    <xf numFmtId="49" fontId="23" fillId="4" borderId="29" xfId="1" applyNumberFormat="1" applyFont="1" applyFill="1" applyBorder="1" applyAlignment="1">
      <alignment horizontal="left" vertical="center" wrapText="1"/>
    </xf>
    <xf numFmtId="49" fontId="23" fillId="4" borderId="50" xfId="1" applyNumberFormat="1" applyFont="1" applyFill="1" applyBorder="1" applyAlignment="1">
      <alignment horizontal="left" vertical="center" wrapText="1"/>
    </xf>
    <xf numFmtId="165" fontId="23" fillId="4" borderId="29" xfId="1" applyNumberFormat="1" applyFont="1" applyFill="1" applyBorder="1" applyAlignment="1">
      <alignment vertical="center"/>
    </xf>
    <xf numFmtId="165" fontId="23" fillId="4" borderId="50" xfId="1" applyNumberFormat="1" applyFont="1" applyFill="1" applyBorder="1" applyAlignment="1">
      <alignment vertical="center"/>
    </xf>
    <xf numFmtId="165" fontId="12" fillId="4" borderId="29" xfId="1" applyNumberFormat="1" applyFont="1" applyFill="1" applyBorder="1" applyAlignment="1">
      <alignment vertical="center"/>
    </xf>
    <xf numFmtId="165" fontId="12" fillId="4" borderId="50" xfId="1" applyNumberFormat="1" applyFont="1" applyFill="1" applyBorder="1" applyAlignment="1">
      <alignment vertical="center"/>
    </xf>
    <xf numFmtId="14" fontId="12" fillId="2" borderId="28" xfId="1" applyNumberFormat="1" applyFont="1" applyFill="1" applyBorder="1" applyAlignment="1">
      <alignment vertical="center"/>
    </xf>
    <xf numFmtId="14" fontId="12" fillId="2" borderId="59" xfId="1" applyNumberFormat="1" applyFont="1" applyFill="1" applyBorder="1" applyAlignment="1">
      <alignment vertical="center"/>
    </xf>
    <xf numFmtId="165" fontId="12" fillId="2" borderId="6" xfId="1" applyNumberFormat="1" applyFont="1" applyFill="1" applyBorder="1" applyAlignment="1">
      <alignment vertical="center" wrapText="1"/>
    </xf>
    <xf numFmtId="14" fontId="12" fillId="2" borderId="14" xfId="3" applyNumberFormat="1" applyFont="1" applyFill="1" applyBorder="1" applyAlignment="1">
      <alignment horizontal="center" vertical="center" wrapText="1"/>
    </xf>
    <xf numFmtId="14" fontId="12" fillId="2" borderId="15" xfId="3" applyNumberFormat="1" applyFont="1" applyFill="1" applyBorder="1" applyAlignment="1">
      <alignment horizontal="center" vertical="center" wrapText="1"/>
    </xf>
    <xf numFmtId="14" fontId="12" fillId="2" borderId="37" xfId="3" applyNumberFormat="1" applyFont="1" applyFill="1" applyBorder="1" applyAlignment="1">
      <alignment horizontal="center" vertical="center" wrapText="1"/>
    </xf>
    <xf numFmtId="0" fontId="23" fillId="2" borderId="12" xfId="3" applyFont="1" applyFill="1" applyBorder="1" applyAlignment="1">
      <alignment vertical="center" wrapText="1"/>
    </xf>
    <xf numFmtId="0" fontId="23" fillId="2" borderId="12" xfId="3" applyFont="1" applyFill="1" applyBorder="1" applyAlignment="1">
      <alignment vertical="center"/>
    </xf>
    <xf numFmtId="166" fontId="21" fillId="2" borderId="61" xfId="2" applyNumberFormat="1" applyFont="1" applyFill="1" applyBorder="1"/>
    <xf numFmtId="0" fontId="23" fillId="2" borderId="4" xfId="3" applyFont="1" applyFill="1" applyBorder="1" applyAlignment="1">
      <alignment vertical="center"/>
    </xf>
    <xf numFmtId="165" fontId="23" fillId="2" borderId="67" xfId="1" applyNumberFormat="1" applyFont="1" applyFill="1" applyBorder="1"/>
    <xf numFmtId="0" fontId="23" fillId="2" borderId="49" xfId="3" applyFont="1" applyFill="1" applyBorder="1" applyAlignment="1">
      <alignment vertical="center"/>
    </xf>
    <xf numFmtId="165" fontId="23" fillId="2" borderId="60" xfId="1" applyNumberFormat="1" applyFont="1" applyFill="1" applyBorder="1"/>
    <xf numFmtId="0" fontId="23" fillId="2" borderId="3" xfId="3" applyFont="1" applyFill="1" applyBorder="1" applyAlignment="1">
      <alignment vertical="center"/>
    </xf>
    <xf numFmtId="0" fontId="13" fillId="2" borderId="0" xfId="10" applyFont="1" applyFill="1"/>
    <xf numFmtId="165" fontId="13" fillId="2" borderId="0" xfId="1" applyNumberFormat="1" applyFont="1" applyFill="1"/>
    <xf numFmtId="0" fontId="17" fillId="2" borderId="43" xfId="10" applyFont="1" applyFill="1" applyBorder="1" applyAlignment="1">
      <alignment horizontal="center" vertical="center"/>
    </xf>
    <xf numFmtId="0" fontId="17" fillId="2" borderId="49" xfId="10" applyFont="1" applyFill="1" applyBorder="1" applyAlignment="1">
      <alignment horizontal="left" vertical="center"/>
    </xf>
    <xf numFmtId="0" fontId="17" fillId="2" borderId="42" xfId="10" applyFont="1" applyFill="1" applyBorder="1" applyAlignment="1">
      <alignment horizontal="center" vertical="center"/>
    </xf>
    <xf numFmtId="0" fontId="12" fillId="2" borderId="45" xfId="10" applyFont="1" applyFill="1" applyBorder="1" applyAlignment="1">
      <alignment horizontal="left"/>
    </xf>
    <xf numFmtId="0" fontId="17" fillId="2" borderId="30" xfId="10" applyFont="1" applyFill="1" applyBorder="1" applyAlignment="1">
      <alignment horizontal="left" vertical="center"/>
    </xf>
    <xf numFmtId="165" fontId="21" fillId="2" borderId="40" xfId="1" applyNumberFormat="1" applyFont="1" applyFill="1" applyBorder="1"/>
    <xf numFmtId="0" fontId="20" fillId="4" borderId="8" xfId="10" applyFont="1" applyFill="1" applyBorder="1" applyAlignment="1">
      <alignment horizontal="center" vertical="center"/>
    </xf>
    <xf numFmtId="0" fontId="21" fillId="4" borderId="40" xfId="10" applyFont="1" applyFill="1" applyBorder="1" applyAlignment="1">
      <alignment horizontal="left"/>
    </xf>
    <xf numFmtId="0" fontId="17" fillId="2" borderId="38" xfId="10" applyFont="1" applyFill="1" applyBorder="1" applyAlignment="1">
      <alignment horizontal="center" vertical="center" wrapText="1"/>
    </xf>
    <xf numFmtId="0" fontId="17" fillId="2" borderId="15" xfId="10" applyFont="1" applyFill="1" applyBorder="1" applyAlignment="1">
      <alignment horizontal="center" vertical="center" wrapText="1"/>
    </xf>
    <xf numFmtId="0" fontId="17" fillId="2" borderId="47" xfId="10" applyFont="1" applyFill="1" applyBorder="1" applyAlignment="1">
      <alignment horizontal="center" vertical="center" wrapText="1"/>
    </xf>
    <xf numFmtId="0" fontId="17" fillId="2" borderId="31" xfId="10" applyFont="1" applyFill="1" applyBorder="1" applyAlignment="1">
      <alignment horizontal="center" vertical="center" wrapText="1"/>
    </xf>
    <xf numFmtId="0" fontId="17" fillId="2" borderId="23" xfId="10" applyFont="1" applyFill="1" applyBorder="1"/>
    <xf numFmtId="0" fontId="17" fillId="2" borderId="0" xfId="10" applyFont="1" applyFill="1"/>
    <xf numFmtId="0" fontId="17" fillId="2" borderId="50" xfId="10" applyFont="1" applyFill="1" applyBorder="1" applyAlignment="1">
      <alignment horizontal="center" vertical="center" wrapText="1"/>
    </xf>
    <xf numFmtId="0" fontId="17" fillId="2" borderId="22" xfId="10" applyFont="1" applyFill="1" applyBorder="1" applyAlignment="1">
      <alignment horizontal="center" vertical="center" wrapText="1"/>
    </xf>
    <xf numFmtId="0" fontId="17" fillId="2" borderId="29" xfId="10" applyFont="1" applyFill="1" applyBorder="1" applyAlignment="1">
      <alignment horizontal="center" vertical="center" wrapText="1"/>
    </xf>
    <xf numFmtId="0" fontId="17" fillId="2" borderId="53" xfId="10" applyFont="1" applyFill="1" applyBorder="1" applyAlignment="1">
      <alignment horizontal="center" vertical="center" wrapText="1"/>
    </xf>
    <xf numFmtId="0" fontId="10" fillId="2" borderId="0" xfId="10" applyFont="1" applyFill="1" applyAlignment="1">
      <alignment vertical="top"/>
    </xf>
    <xf numFmtId="0" fontId="14" fillId="2" borderId="0" xfId="10" applyFont="1" applyFill="1"/>
    <xf numFmtId="165" fontId="21" fillId="2" borderId="46" xfId="1" applyNumberFormat="1" applyFont="1" applyFill="1" applyBorder="1"/>
    <xf numFmtId="0" fontId="20" fillId="4" borderId="43" xfId="10" applyFont="1" applyFill="1" applyBorder="1" applyAlignment="1">
      <alignment horizontal="center" vertical="center"/>
    </xf>
    <xf numFmtId="0" fontId="20" fillId="4" borderId="49" xfId="10" applyFont="1" applyFill="1" applyBorder="1" applyAlignment="1">
      <alignment horizontal="left" vertical="center"/>
    </xf>
    <xf numFmtId="0" fontId="17" fillId="2" borderId="55" xfId="10" applyFont="1" applyFill="1" applyBorder="1" applyAlignment="1">
      <alignment horizontal="center" vertical="center" wrapText="1"/>
    </xf>
    <xf numFmtId="0" fontId="17" fillId="2" borderId="41" xfId="10" applyFont="1" applyFill="1" applyBorder="1" applyAlignment="1">
      <alignment horizontal="center" vertical="center" wrapText="1"/>
    </xf>
    <xf numFmtId="0" fontId="21" fillId="4" borderId="40" xfId="10" applyFont="1" applyFill="1" applyBorder="1" applyAlignment="1">
      <alignment horizontal="left" vertical="center"/>
    </xf>
    <xf numFmtId="0" fontId="21" fillId="4" borderId="33" xfId="10" applyFont="1" applyFill="1" applyBorder="1" applyAlignment="1">
      <alignment horizontal="left" vertical="center"/>
    </xf>
    <xf numFmtId="0" fontId="21" fillId="4" borderId="44" xfId="10" applyFont="1" applyFill="1" applyBorder="1" applyAlignment="1">
      <alignment horizontal="left" vertical="center"/>
    </xf>
    <xf numFmtId="165" fontId="21" fillId="2" borderId="8" xfId="1" applyNumberFormat="1" applyFont="1" applyFill="1" applyBorder="1" applyAlignment="1">
      <alignment vertical="center"/>
    </xf>
    <xf numFmtId="165" fontId="21" fillId="2" borderId="40" xfId="1" applyNumberFormat="1" applyFont="1" applyFill="1" applyBorder="1" applyAlignment="1">
      <alignment vertical="center"/>
    </xf>
    <xf numFmtId="165" fontId="21" fillId="4" borderId="9" xfId="1" applyNumberFormat="1" applyFont="1" applyFill="1" applyBorder="1" applyAlignment="1">
      <alignment vertical="center"/>
    </xf>
    <xf numFmtId="165" fontId="21" fillId="4" borderId="40" xfId="1" applyNumberFormat="1" applyFont="1" applyFill="1" applyBorder="1" applyAlignment="1">
      <alignment vertical="center"/>
    </xf>
    <xf numFmtId="165" fontId="21" fillId="2" borderId="9" xfId="1" applyNumberFormat="1" applyFont="1" applyFill="1" applyBorder="1" applyAlignment="1">
      <alignment vertical="center"/>
    </xf>
    <xf numFmtId="165" fontId="21" fillId="4" borderId="55" xfId="1" applyNumberFormat="1" applyFont="1" applyFill="1" applyBorder="1" applyAlignment="1">
      <alignment vertical="center"/>
    </xf>
    <xf numFmtId="0" fontId="12" fillId="2" borderId="45" xfId="10" applyFont="1" applyFill="1" applyBorder="1" applyAlignment="1">
      <alignment horizontal="left" vertical="center"/>
    </xf>
    <xf numFmtId="165" fontId="12" fillId="4" borderId="13" xfId="1" applyNumberFormat="1" applyFont="1" applyFill="1" applyBorder="1" applyAlignment="1">
      <alignment vertical="center"/>
    </xf>
    <xf numFmtId="165" fontId="12" fillId="2" borderId="46" xfId="1" applyNumberFormat="1" applyFont="1" applyFill="1" applyBorder="1" applyAlignment="1">
      <alignment vertical="center"/>
    </xf>
    <xf numFmtId="165" fontId="12" fillId="4" borderId="15" xfId="1" applyNumberFormat="1" applyFont="1" applyFill="1" applyBorder="1" applyAlignment="1">
      <alignment vertical="center"/>
    </xf>
    <xf numFmtId="165" fontId="12" fillId="4" borderId="46" xfId="1" applyNumberFormat="1" applyFont="1" applyFill="1" applyBorder="1" applyAlignment="1">
      <alignment vertical="center"/>
    </xf>
    <xf numFmtId="165" fontId="12" fillId="4" borderId="24" xfId="1" applyNumberFormat="1" applyFont="1" applyFill="1" applyBorder="1" applyAlignment="1">
      <alignment vertical="center"/>
    </xf>
    <xf numFmtId="0" fontId="20" fillId="4" borderId="72" xfId="10" applyFont="1" applyFill="1" applyBorder="1" applyAlignment="1">
      <alignment horizontal="center" vertical="center"/>
    </xf>
    <xf numFmtId="0" fontId="21" fillId="4" borderId="73" xfId="10" applyFont="1" applyFill="1" applyBorder="1" applyAlignment="1">
      <alignment horizontal="left"/>
    </xf>
    <xf numFmtId="165" fontId="21" fillId="2" borderId="72" xfId="1" applyNumberFormat="1" applyFont="1" applyFill="1" applyBorder="1"/>
    <xf numFmtId="165" fontId="21" fillId="2" borderId="69" xfId="1" applyNumberFormat="1" applyFont="1" applyFill="1" applyBorder="1"/>
    <xf numFmtId="0" fontId="12" fillId="2" borderId="42" xfId="3" applyFont="1" applyFill="1" applyBorder="1" applyAlignment="1">
      <alignment horizontal="center" vertical="center" wrapText="1"/>
    </xf>
    <xf numFmtId="166" fontId="12" fillId="2" borderId="55" xfId="2" applyNumberFormat="1" applyFont="1" applyFill="1" applyBorder="1"/>
    <xf numFmtId="0" fontId="12" fillId="2" borderId="55" xfId="3" applyFont="1" applyFill="1" applyBorder="1" applyAlignment="1">
      <alignment horizontal="left" vertical="center"/>
    </xf>
    <xf numFmtId="0" fontId="21" fillId="2" borderId="39" xfId="3" applyFont="1" applyFill="1" applyBorder="1" applyAlignment="1">
      <alignment horizontal="center" vertical="center"/>
    </xf>
    <xf numFmtId="0" fontId="21" fillId="2" borderId="24" xfId="3" applyFont="1" applyFill="1" applyBorder="1" applyAlignment="1">
      <alignment vertical="center"/>
    </xf>
    <xf numFmtId="166" fontId="21" fillId="2" borderId="15" xfId="2" applyNumberFormat="1" applyFont="1" applyFill="1" applyBorder="1" applyAlignment="1">
      <alignment vertical="center"/>
    </xf>
    <xf numFmtId="166" fontId="21" fillId="2" borderId="24" xfId="2" applyNumberFormat="1" applyFont="1" applyFill="1" applyBorder="1" applyAlignment="1">
      <alignment vertical="center"/>
    </xf>
    <xf numFmtId="166" fontId="12" fillId="2" borderId="22" xfId="2" applyNumberFormat="1" applyFont="1" applyFill="1" applyBorder="1" applyAlignment="1">
      <alignment vertical="center"/>
    </xf>
    <xf numFmtId="166" fontId="12" fillId="2" borderId="52" xfId="2" applyNumberFormat="1" applyFont="1" applyFill="1" applyBorder="1" applyAlignment="1">
      <alignment vertical="center"/>
    </xf>
    <xf numFmtId="166" fontId="12" fillId="2" borderId="61" xfId="2" applyNumberFormat="1" applyFont="1" applyFill="1" applyBorder="1"/>
    <xf numFmtId="0" fontId="12" fillId="2" borderId="64" xfId="3" applyFont="1" applyFill="1" applyBorder="1" applyAlignment="1">
      <alignment horizontal="center" vertical="center" wrapText="1"/>
    </xf>
    <xf numFmtId="0" fontId="12" fillId="2" borderId="53" xfId="3" applyFont="1" applyFill="1" applyBorder="1" applyAlignment="1">
      <alignment horizontal="center"/>
    </xf>
    <xf numFmtId="0" fontId="12" fillId="2" borderId="39" xfId="3" applyFont="1" applyFill="1" applyBorder="1" applyAlignment="1">
      <alignment horizontal="center"/>
    </xf>
    <xf numFmtId="0" fontId="13" fillId="2" borderId="0" xfId="10" applyFont="1" applyFill="1" applyAlignment="1">
      <alignment vertical="center"/>
    </xf>
    <xf numFmtId="165" fontId="20" fillId="2" borderId="24" xfId="1" applyNumberFormat="1" applyFont="1" applyFill="1" applyBorder="1" applyAlignment="1">
      <alignment vertical="center"/>
    </xf>
    <xf numFmtId="0" fontId="20" fillId="2" borderId="46" xfId="7" applyFont="1" applyFill="1" applyBorder="1" applyAlignment="1">
      <alignment vertical="center"/>
    </xf>
    <xf numFmtId="0" fontId="20" fillId="2" borderId="43" xfId="7" applyFont="1" applyFill="1" applyBorder="1" applyAlignment="1">
      <alignment horizontal="center" vertical="center"/>
    </xf>
    <xf numFmtId="165" fontId="20" fillId="2" borderId="42" xfId="1" applyNumberFormat="1" applyFont="1" applyFill="1" applyBorder="1" applyAlignment="1">
      <alignment vertical="center"/>
    </xf>
    <xf numFmtId="0" fontId="20" fillId="2" borderId="29" xfId="7" applyFont="1" applyFill="1" applyBorder="1" applyAlignment="1">
      <alignment vertical="center"/>
    </xf>
    <xf numFmtId="0" fontId="20" fillId="2" borderId="42" xfId="7" applyFont="1" applyFill="1" applyBorder="1" applyAlignment="1">
      <alignment horizontal="center" vertical="center"/>
    </xf>
    <xf numFmtId="0" fontId="12" fillId="2" borderId="29" xfId="7" applyFont="1" applyFill="1" applyBorder="1" applyAlignment="1">
      <alignment vertical="center"/>
    </xf>
    <xf numFmtId="0" fontId="12" fillId="2" borderId="42" xfId="7" applyFont="1" applyFill="1" applyBorder="1" applyAlignment="1">
      <alignment horizontal="center" vertical="center"/>
    </xf>
    <xf numFmtId="165" fontId="21" fillId="2" borderId="50" xfId="1" applyNumberFormat="1" applyFont="1" applyFill="1" applyBorder="1" applyAlignment="1">
      <alignment vertical="center"/>
    </xf>
    <xf numFmtId="0" fontId="12" fillId="2" borderId="6" xfId="7" applyFont="1" applyFill="1" applyBorder="1" applyAlignment="1">
      <alignment vertical="center"/>
    </xf>
    <xf numFmtId="0" fontId="12" fillId="2" borderId="8" xfId="7" applyFont="1" applyFill="1" applyBorder="1" applyAlignment="1">
      <alignment horizontal="center" vertical="center"/>
    </xf>
    <xf numFmtId="0" fontId="17" fillId="2" borderId="24" xfId="10" applyFont="1" applyFill="1" applyBorder="1" applyAlignment="1">
      <alignment horizontal="center" vertical="center"/>
    </xf>
    <xf numFmtId="0" fontId="12" fillId="2" borderId="23" xfId="10" applyFont="1" applyFill="1" applyBorder="1" applyAlignment="1">
      <alignment vertical="center"/>
    </xf>
    <xf numFmtId="0" fontId="17" fillId="2" borderId="23" xfId="10" applyFont="1" applyFill="1" applyBorder="1" applyAlignment="1">
      <alignment vertical="center"/>
    </xf>
    <xf numFmtId="0" fontId="25" fillId="2" borderId="0" xfId="10" applyFont="1" applyFill="1" applyAlignment="1">
      <alignment vertical="center" wrapText="1"/>
    </xf>
    <xf numFmtId="0" fontId="12" fillId="2" borderId="55" xfId="10" applyFont="1" applyFill="1" applyBorder="1" applyAlignment="1">
      <alignment horizontal="center" vertical="center" wrapText="1"/>
    </xf>
    <xf numFmtId="0" fontId="12" fillId="2" borderId="41" xfId="10" applyFont="1" applyFill="1" applyBorder="1" applyAlignment="1">
      <alignment horizontal="center" vertical="center" wrapText="1"/>
    </xf>
    <xf numFmtId="0" fontId="13" fillId="2" borderId="0" xfId="10" applyFont="1" applyFill="1" applyAlignment="1">
      <alignment vertical="top" wrapText="1"/>
    </xf>
    <xf numFmtId="0" fontId="16" fillId="2" borderId="0" xfId="10" applyFont="1" applyFill="1" applyAlignment="1">
      <alignment vertical="top" wrapText="1"/>
    </xf>
    <xf numFmtId="0" fontId="15" fillId="2" borderId="0" xfId="10" applyFont="1" applyFill="1" applyAlignment="1">
      <alignment vertical="top" wrapText="1"/>
    </xf>
    <xf numFmtId="166" fontId="12" fillId="2" borderId="50" xfId="2" applyNumberFormat="1" applyFont="1" applyFill="1" applyBorder="1"/>
    <xf numFmtId="0" fontId="23" fillId="2" borderId="24" xfId="3" applyFont="1" applyFill="1" applyBorder="1"/>
    <xf numFmtId="165" fontId="23" fillId="2" borderId="39" xfId="1" applyNumberFormat="1" applyFont="1" applyFill="1" applyBorder="1"/>
    <xf numFmtId="165" fontId="23" fillId="2" borderId="15" xfId="1" applyNumberFormat="1" applyFont="1" applyFill="1" applyBorder="1"/>
    <xf numFmtId="165" fontId="23" fillId="2" borderId="24" xfId="1" applyNumberFormat="1" applyFont="1" applyFill="1" applyBorder="1"/>
    <xf numFmtId="0" fontId="23" fillId="2" borderId="45" xfId="3" applyFont="1" applyFill="1" applyBorder="1" applyAlignment="1">
      <alignment horizontal="left" vertical="center"/>
    </xf>
    <xf numFmtId="165" fontId="23" fillId="2" borderId="42" xfId="1" applyNumberFormat="1" applyFont="1" applyFill="1" applyBorder="1"/>
    <xf numFmtId="165" fontId="28" fillId="2" borderId="43" xfId="1" applyNumberFormat="1" applyFont="1" applyFill="1" applyBorder="1"/>
    <xf numFmtId="165" fontId="28" fillId="2" borderId="24" xfId="1" applyNumberFormat="1" applyFont="1" applyFill="1" applyBorder="1"/>
    <xf numFmtId="0" fontId="12" fillId="2" borderId="57" xfId="3" applyFont="1" applyFill="1" applyBorder="1" applyAlignment="1">
      <alignment horizontal="center" vertical="center" wrapText="1"/>
    </xf>
    <xf numFmtId="0" fontId="21" fillId="2" borderId="29" xfId="0" applyFont="1" applyFill="1" applyBorder="1" applyAlignment="1">
      <alignment vertical="center"/>
    </xf>
    <xf numFmtId="0" fontId="8" fillId="2" borderId="20" xfId="3" applyFont="1" applyFill="1" applyBorder="1" applyAlignment="1"/>
    <xf numFmtId="0" fontId="29" fillId="2" borderId="45" xfId="3" applyFont="1" applyFill="1" applyBorder="1" applyAlignment="1"/>
    <xf numFmtId="0" fontId="29" fillId="2" borderId="66" xfId="3" applyFont="1" applyFill="1" applyBorder="1" applyAlignment="1"/>
    <xf numFmtId="0" fontId="29" fillId="2" borderId="54" xfId="3" applyFont="1" applyFill="1" applyBorder="1" applyAlignment="1"/>
    <xf numFmtId="0" fontId="29" fillId="2" borderId="30" xfId="3" applyFont="1" applyFill="1" applyBorder="1" applyAlignment="1">
      <alignment vertical="center"/>
    </xf>
    <xf numFmtId="0" fontId="29" fillId="2" borderId="4" xfId="3" applyFont="1" applyFill="1" applyBorder="1" applyAlignment="1">
      <alignment vertical="center"/>
    </xf>
    <xf numFmtId="0" fontId="8" fillId="2" borderId="6" xfId="3" applyFont="1" applyFill="1" applyBorder="1" applyAlignment="1">
      <alignment vertical="center"/>
    </xf>
    <xf numFmtId="0" fontId="12" fillId="2" borderId="28" xfId="3" applyFont="1" applyFill="1" applyBorder="1" applyAlignment="1">
      <alignment horizontal="center" vertical="center" wrapText="1"/>
    </xf>
    <xf numFmtId="165" fontId="12" fillId="2" borderId="52" xfId="1" applyNumberFormat="1" applyFont="1" applyFill="1" applyBorder="1" applyAlignment="1">
      <alignment horizontal="left" vertical="center"/>
    </xf>
    <xf numFmtId="165" fontId="17" fillId="2" borderId="13" xfId="1" quotePrefix="1" applyNumberFormat="1" applyFont="1" applyFill="1" applyBorder="1" applyAlignment="1">
      <alignment vertical="center"/>
    </xf>
    <xf numFmtId="165" fontId="0" fillId="0" borderId="0" xfId="1" applyNumberFormat="1" applyFont="1"/>
    <xf numFmtId="0" fontId="36" fillId="0" borderId="0" xfId="0" applyFont="1"/>
    <xf numFmtId="0" fontId="11" fillId="0" borderId="0" xfId="0" applyFont="1"/>
    <xf numFmtId="0" fontId="12" fillId="2" borderId="55" xfId="0" applyFont="1" applyFill="1" applyBorder="1" applyAlignment="1">
      <alignment vertical="center"/>
    </xf>
    <xf numFmtId="0" fontId="12" fillId="2" borderId="50" xfId="0" applyFont="1" applyFill="1" applyBorder="1" applyAlignment="1">
      <alignment vertical="center"/>
    </xf>
    <xf numFmtId="0" fontId="20" fillId="2" borderId="50" xfId="0" applyFont="1" applyFill="1" applyBorder="1" applyAlignment="1">
      <alignment vertical="center"/>
    </xf>
    <xf numFmtId="0" fontId="17" fillId="2" borderId="50" xfId="3" applyFont="1" applyFill="1" applyBorder="1" applyAlignment="1">
      <alignment vertical="center"/>
    </xf>
    <xf numFmtId="0" fontId="20" fillId="2" borderId="24" xfId="0" applyFont="1" applyFill="1" applyBorder="1" applyAlignment="1">
      <alignment vertical="center"/>
    </xf>
    <xf numFmtId="165" fontId="13" fillId="2" borderId="0" xfId="10" applyNumberFormat="1" applyFont="1" applyFill="1"/>
    <xf numFmtId="165" fontId="13" fillId="2" borderId="0" xfId="3" applyNumberFormat="1" applyFont="1" applyFill="1" applyAlignment="1">
      <alignment vertical="center"/>
    </xf>
    <xf numFmtId="165" fontId="12" fillId="2" borderId="9" xfId="1" applyNumberFormat="1" applyFont="1" applyFill="1" applyBorder="1" applyAlignment="1">
      <alignment vertical="center"/>
    </xf>
    <xf numFmtId="165" fontId="12" fillId="2" borderId="55" xfId="1" applyNumberFormat="1" applyFont="1" applyFill="1" applyBorder="1" applyAlignment="1">
      <alignment vertical="center"/>
    </xf>
    <xf numFmtId="165" fontId="17" fillId="2" borderId="50" xfId="1" quotePrefix="1" applyNumberFormat="1" applyFont="1" applyFill="1" applyBorder="1" applyAlignment="1">
      <alignment vertical="center"/>
    </xf>
    <xf numFmtId="165" fontId="20" fillId="2" borderId="50" xfId="1" quotePrefix="1" applyNumberFormat="1" applyFont="1" applyFill="1" applyBorder="1" applyAlignment="1">
      <alignment vertical="center"/>
    </xf>
    <xf numFmtId="165" fontId="20" fillId="2" borderId="15" xfId="1" quotePrefix="1" applyNumberFormat="1" applyFont="1" applyFill="1" applyBorder="1" applyAlignment="1">
      <alignment vertical="center"/>
    </xf>
    <xf numFmtId="165" fontId="20" fillId="2" borderId="24" xfId="1" quotePrefix="1" applyNumberFormat="1" applyFont="1" applyFill="1" applyBorder="1" applyAlignment="1">
      <alignment vertical="center"/>
    </xf>
    <xf numFmtId="0" fontId="12" fillId="2" borderId="40" xfId="0" applyFont="1" applyFill="1" applyBorder="1" applyAlignment="1">
      <alignment vertical="center"/>
    </xf>
    <xf numFmtId="0" fontId="12" fillId="2" borderId="43" xfId="0" applyFont="1" applyFill="1" applyBorder="1" applyAlignment="1">
      <alignment horizontal="center" vertical="center"/>
    </xf>
    <xf numFmtId="0" fontId="21" fillId="2" borderId="46" xfId="0" applyFont="1" applyFill="1" applyBorder="1" applyAlignment="1">
      <alignment vertical="center"/>
    </xf>
    <xf numFmtId="165" fontId="20" fillId="2" borderId="15" xfId="1" applyNumberFormat="1" applyFont="1" applyFill="1" applyBorder="1" applyAlignment="1">
      <alignment vertical="center"/>
    </xf>
    <xf numFmtId="167" fontId="0" fillId="0" borderId="0" xfId="0" applyNumberFormat="1"/>
    <xf numFmtId="165" fontId="0" fillId="0" borderId="0" xfId="0" applyNumberFormat="1"/>
    <xf numFmtId="0" fontId="26" fillId="2" borderId="0" xfId="8" applyFont="1" applyFill="1" applyAlignment="1">
      <alignment vertical="top" wrapText="1"/>
    </xf>
    <xf numFmtId="0" fontId="37" fillId="2" borderId="0" xfId="8" applyFont="1" applyFill="1" applyAlignment="1">
      <alignment vertical="top" wrapText="1"/>
    </xf>
    <xf numFmtId="0" fontId="26" fillId="2" borderId="0" xfId="3" applyFont="1" applyFill="1" applyAlignment="1">
      <alignment vertical="top" wrapText="1"/>
    </xf>
    <xf numFmtId="0" fontId="37" fillId="2" borderId="0" xfId="3" applyFont="1" applyFill="1"/>
    <xf numFmtId="0" fontId="37" fillId="2" borderId="0" xfId="3" applyFont="1" applyFill="1" applyAlignment="1">
      <alignment vertical="top" wrapText="1"/>
    </xf>
    <xf numFmtId="0" fontId="38" fillId="2" borderId="0" xfId="0" applyFont="1" applyFill="1"/>
    <xf numFmtId="0" fontId="26" fillId="2" borderId="0" xfId="10" applyFont="1" applyFill="1"/>
    <xf numFmtId="0" fontId="26" fillId="2" borderId="0" xfId="10" applyFont="1" applyFill="1" applyAlignment="1">
      <alignment vertical="top" wrapText="1"/>
    </xf>
    <xf numFmtId="165" fontId="24" fillId="2" borderId="42" xfId="1" applyNumberFormat="1" applyFont="1" applyFill="1" applyBorder="1"/>
    <xf numFmtId="165" fontId="24" fillId="2" borderId="50" xfId="1" applyNumberFormat="1" applyFont="1" applyFill="1" applyBorder="1"/>
    <xf numFmtId="165" fontId="20" fillId="2" borderId="45" xfId="1" applyNumberFormat="1" applyFont="1" applyFill="1" applyBorder="1" applyAlignment="1">
      <alignment vertical="center"/>
    </xf>
    <xf numFmtId="0" fontId="12" fillId="2" borderId="40" xfId="0" applyFont="1" applyFill="1" applyBorder="1" applyAlignment="1">
      <alignment horizontal="center" vertical="center"/>
    </xf>
    <xf numFmtId="0" fontId="12" fillId="2" borderId="46" xfId="0" applyFont="1" applyFill="1" applyBorder="1" applyAlignment="1">
      <alignment horizontal="center" textRotation="90" wrapText="1"/>
    </xf>
    <xf numFmtId="165" fontId="12" fillId="2" borderId="40" xfId="1" applyNumberFormat="1" applyFont="1" applyFill="1" applyBorder="1" applyAlignment="1">
      <alignment vertical="center"/>
    </xf>
    <xf numFmtId="165" fontId="20" fillId="2" borderId="29" xfId="1" applyNumberFormat="1" applyFont="1" applyFill="1" applyBorder="1" applyAlignment="1">
      <alignment vertical="center"/>
    </xf>
    <xf numFmtId="165" fontId="17" fillId="2" borderId="29" xfId="1" quotePrefix="1" applyNumberFormat="1" applyFont="1" applyFill="1" applyBorder="1" applyAlignment="1">
      <alignment vertical="center"/>
    </xf>
    <xf numFmtId="165" fontId="20" fillId="2" borderId="42" xfId="1" quotePrefix="1" applyNumberFormat="1" applyFont="1" applyFill="1" applyBorder="1" applyAlignment="1">
      <alignment vertical="center"/>
    </xf>
    <xf numFmtId="165" fontId="17" fillId="2" borderId="11" xfId="1" quotePrefix="1" applyNumberFormat="1" applyFont="1" applyFill="1" applyBorder="1" applyAlignment="1">
      <alignment vertical="center"/>
    </xf>
    <xf numFmtId="165" fontId="20" fillId="2" borderId="43" xfId="1" quotePrefix="1" applyNumberFormat="1" applyFont="1" applyFill="1" applyBorder="1" applyAlignment="1">
      <alignment vertical="center"/>
    </xf>
    <xf numFmtId="165" fontId="20" fillId="2" borderId="9" xfId="1" applyNumberFormat="1" applyFont="1" applyFill="1" applyBorder="1" applyAlignment="1">
      <alignment vertical="center"/>
    </xf>
    <xf numFmtId="165" fontId="20" fillId="2" borderId="55" xfId="1" applyNumberFormat="1" applyFont="1" applyFill="1" applyBorder="1" applyAlignment="1">
      <alignment vertical="center"/>
    </xf>
    <xf numFmtId="0" fontId="12" fillId="2" borderId="13" xfId="0" applyFont="1" applyFill="1" applyBorder="1" applyAlignment="1">
      <alignment vertical="center"/>
    </xf>
    <xf numFmtId="0" fontId="0" fillId="0" borderId="8" xfId="0" applyBorder="1"/>
    <xf numFmtId="0" fontId="12" fillId="2" borderId="42" xfId="0" applyFont="1" applyFill="1" applyBorder="1" applyAlignment="1">
      <alignment vertical="center"/>
    </xf>
    <xf numFmtId="0" fontId="12" fillId="2" borderId="43" xfId="0" applyFont="1" applyFill="1" applyBorder="1" applyAlignment="1">
      <alignment vertical="center"/>
    </xf>
    <xf numFmtId="165" fontId="12" fillId="2" borderId="24" xfId="1" applyNumberFormat="1" applyFont="1" applyFill="1" applyBorder="1" applyAlignment="1">
      <alignment vertical="center"/>
    </xf>
    <xf numFmtId="0" fontId="12" fillId="2" borderId="27" xfId="3" applyFont="1" applyFill="1" applyBorder="1" applyAlignment="1">
      <alignment horizontal="center" vertical="center" wrapText="1"/>
    </xf>
    <xf numFmtId="0" fontId="12" fillId="2" borderId="28" xfId="0" applyFont="1" applyFill="1" applyBorder="1" applyAlignment="1">
      <alignment vertical="center"/>
    </xf>
    <xf numFmtId="165" fontId="12" fillId="2" borderId="28" xfId="1" applyNumberFormat="1" applyFont="1" applyFill="1" applyBorder="1" applyAlignment="1">
      <alignment vertical="center"/>
    </xf>
    <xf numFmtId="0" fontId="0" fillId="0" borderId="72" xfId="0" applyBorder="1"/>
    <xf numFmtId="0" fontId="12" fillId="2" borderId="75" xfId="0" applyFont="1" applyFill="1" applyBorder="1" applyAlignment="1">
      <alignment vertical="center"/>
    </xf>
    <xf numFmtId="165" fontId="12" fillId="2" borderId="75" xfId="1" applyNumberFormat="1" applyFont="1" applyFill="1" applyBorder="1" applyAlignment="1">
      <alignment vertical="center"/>
    </xf>
    <xf numFmtId="0" fontId="17" fillId="2" borderId="40" xfId="3" applyFont="1" applyFill="1" applyBorder="1" applyAlignment="1">
      <alignment horizontal="center" vertical="center" wrapText="1"/>
    </xf>
    <xf numFmtId="165" fontId="12" fillId="2" borderId="3" xfId="1" applyNumberFormat="1" applyFont="1" applyFill="1" applyBorder="1" applyAlignment="1">
      <alignment vertical="center"/>
    </xf>
    <xf numFmtId="165" fontId="12" fillId="2" borderId="73" xfId="1" applyNumberFormat="1" applyFont="1" applyFill="1" applyBorder="1" applyAlignment="1">
      <alignment vertical="center"/>
    </xf>
    <xf numFmtId="0" fontId="17" fillId="2" borderId="57" xfId="3" applyFont="1" applyFill="1" applyBorder="1" applyAlignment="1">
      <alignment horizontal="center" vertical="center" wrapText="1"/>
    </xf>
    <xf numFmtId="165" fontId="12" fillId="2" borderId="67" xfId="1" applyNumberFormat="1" applyFont="1" applyFill="1" applyBorder="1" applyAlignment="1">
      <alignment vertical="center"/>
    </xf>
    <xf numFmtId="165" fontId="12" fillId="2" borderId="62" xfId="1" applyNumberFormat="1" applyFont="1" applyFill="1" applyBorder="1" applyAlignment="1">
      <alignment vertical="center"/>
    </xf>
    <xf numFmtId="0" fontId="21" fillId="2" borderId="72" xfId="3" applyFont="1" applyFill="1" applyBorder="1" applyAlignment="1">
      <alignment horizontal="left" vertical="center" wrapText="1"/>
    </xf>
    <xf numFmtId="165" fontId="21" fillId="2" borderId="75" xfId="1" applyNumberFormat="1" applyFont="1" applyFill="1" applyBorder="1" applyAlignment="1">
      <alignment vertical="center"/>
    </xf>
    <xf numFmtId="0" fontId="20" fillId="2" borderId="57" xfId="3" applyFont="1" applyFill="1" applyBorder="1" applyAlignment="1">
      <alignment horizontal="center" vertical="center" wrapText="1"/>
    </xf>
    <xf numFmtId="165" fontId="21" fillId="2" borderId="60" xfId="1" applyNumberFormat="1" applyFont="1" applyFill="1" applyBorder="1" applyAlignment="1">
      <alignment vertical="center"/>
    </xf>
    <xf numFmtId="165" fontId="21" fillId="2" borderId="73" xfId="1" applyNumberFormat="1" applyFont="1" applyFill="1" applyBorder="1" applyAlignment="1">
      <alignment vertical="center"/>
    </xf>
    <xf numFmtId="165" fontId="21" fillId="2" borderId="62" xfId="1" applyNumberFormat="1" applyFont="1" applyFill="1" applyBorder="1" applyAlignment="1">
      <alignment vertical="center"/>
    </xf>
    <xf numFmtId="0" fontId="12" fillId="2" borderId="40" xfId="3" applyFont="1" applyFill="1" applyBorder="1"/>
    <xf numFmtId="0" fontId="18" fillId="0" borderId="0" xfId="0" applyFont="1"/>
    <xf numFmtId="0" fontId="12" fillId="2" borderId="6" xfId="3" applyFont="1" applyFill="1" applyBorder="1"/>
    <xf numFmtId="0" fontId="21" fillId="2" borderId="47" xfId="3" applyFont="1" applyFill="1" applyBorder="1"/>
    <xf numFmtId="0" fontId="12" fillId="2" borderId="19" xfId="3" applyFont="1" applyFill="1" applyBorder="1" applyAlignment="1">
      <alignment horizontal="center" vertical="center" wrapText="1"/>
    </xf>
    <xf numFmtId="0" fontId="12" fillId="2" borderId="74" xfId="3" applyFont="1" applyFill="1" applyBorder="1" applyAlignment="1">
      <alignment horizontal="center" vertical="center" wrapText="1"/>
    </xf>
    <xf numFmtId="166" fontId="21" fillId="2" borderId="24" xfId="2" applyNumberFormat="1" applyFont="1" applyFill="1" applyBorder="1"/>
    <xf numFmtId="165" fontId="20" fillId="2" borderId="15" xfId="1" applyNumberFormat="1" applyFont="1" applyFill="1" applyBorder="1"/>
    <xf numFmtId="9" fontId="17" fillId="2" borderId="26" xfId="3" applyNumberFormat="1" applyFont="1" applyFill="1" applyBorder="1" applyAlignment="1">
      <alignment horizontal="center" vertical="center" wrapText="1"/>
    </xf>
    <xf numFmtId="9" fontId="17" fillId="2" borderId="32" xfId="3" applyNumberFormat="1" applyFont="1" applyFill="1" applyBorder="1" applyAlignment="1">
      <alignment horizontal="center" vertical="center" wrapText="1"/>
    </xf>
    <xf numFmtId="0" fontId="17" fillId="2" borderId="57" xfId="3" applyFont="1" applyFill="1" applyBorder="1" applyAlignment="1">
      <alignment horizontal="left"/>
    </xf>
    <xf numFmtId="0" fontId="17" fillId="2" borderId="61" xfId="3" applyFont="1" applyFill="1" applyBorder="1" applyAlignment="1">
      <alignment horizontal="left"/>
    </xf>
    <xf numFmtId="0" fontId="20" fillId="2" borderId="64" xfId="3" applyFont="1" applyFill="1" applyBorder="1"/>
    <xf numFmtId="165" fontId="20" fillId="2" borderId="26" xfId="1" applyNumberFormat="1" applyFont="1" applyFill="1" applyBorder="1" applyAlignment="1">
      <alignment horizontal="right" vertical="center" wrapText="1"/>
    </xf>
    <xf numFmtId="165" fontId="20" fillId="2" borderId="47" xfId="1" applyNumberFormat="1" applyFont="1" applyFill="1" applyBorder="1" applyAlignment="1">
      <alignment horizontal="right" vertical="center" wrapText="1"/>
    </xf>
    <xf numFmtId="165" fontId="20" fillId="2" borderId="38" xfId="1" applyNumberFormat="1" applyFont="1" applyFill="1" applyBorder="1" applyAlignment="1">
      <alignment horizontal="right" vertical="center" wrapText="1"/>
    </xf>
    <xf numFmtId="0" fontId="12" fillId="2" borderId="35" xfId="3" applyFont="1" applyFill="1" applyBorder="1" applyAlignment="1">
      <alignment horizontal="center" vertical="center" wrapText="1"/>
    </xf>
    <xf numFmtId="0" fontId="12" fillId="2" borderId="26"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12" fillId="2" borderId="50" xfId="3" applyFont="1" applyFill="1" applyBorder="1" applyAlignment="1">
      <alignment horizontal="center" vertical="center" wrapText="1"/>
    </xf>
    <xf numFmtId="0" fontId="21" fillId="4" borderId="53" xfId="3" applyFont="1" applyFill="1" applyBorder="1" applyAlignment="1">
      <alignment horizontal="left" vertical="center"/>
    </xf>
    <xf numFmtId="0" fontId="21" fillId="4" borderId="7" xfId="3" applyFont="1" applyFill="1" applyBorder="1" applyAlignment="1">
      <alignment horizontal="left" vertical="center"/>
    </xf>
    <xf numFmtId="0" fontId="21" fillId="4" borderId="20" xfId="3" applyFont="1" applyFill="1" applyBorder="1" applyAlignment="1">
      <alignment horizontal="left" vertical="center"/>
    </xf>
    <xf numFmtId="0" fontId="21" fillId="4" borderId="41" xfId="3" applyFont="1" applyFill="1" applyBorder="1" applyAlignment="1">
      <alignment horizontal="left" vertical="center"/>
    </xf>
    <xf numFmtId="0" fontId="21" fillId="4" borderId="33" xfId="3" applyFont="1" applyFill="1" applyBorder="1" applyAlignment="1">
      <alignment horizontal="left" vertical="center"/>
    </xf>
    <xf numFmtId="0" fontId="21" fillId="4" borderId="44" xfId="3" applyFont="1" applyFill="1" applyBorder="1" applyAlignment="1">
      <alignment horizontal="left" vertical="center"/>
    </xf>
    <xf numFmtId="0" fontId="12" fillId="2" borderId="27" xfId="3" applyFont="1" applyFill="1" applyBorder="1" applyAlignment="1">
      <alignment horizontal="center" vertical="center"/>
    </xf>
    <xf numFmtId="0" fontId="12" fillId="2" borderId="21" xfId="3" applyFont="1" applyFill="1" applyBorder="1" applyAlignment="1">
      <alignment horizontal="center" vertical="center"/>
    </xf>
    <xf numFmtId="0" fontId="12" fillId="2" borderId="11" xfId="3" applyFont="1" applyFill="1" applyBorder="1" applyAlignment="1">
      <alignment horizontal="center" vertical="center" wrapText="1"/>
    </xf>
    <xf numFmtId="0" fontId="12" fillId="2" borderId="12" xfId="3" applyFont="1" applyFill="1" applyBorder="1" applyAlignment="1">
      <alignment horizontal="center" vertical="center" wrapText="1"/>
    </xf>
    <xf numFmtId="0" fontId="12" fillId="2" borderId="29"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11" xfId="7" applyFont="1" applyFill="1" applyBorder="1" applyAlignment="1">
      <alignment horizontal="center" vertical="center"/>
    </xf>
    <xf numFmtId="0" fontId="12" fillId="2" borderId="45" xfId="7" applyFont="1" applyFill="1" applyBorder="1" applyAlignment="1">
      <alignment horizontal="center" vertical="center"/>
    </xf>
    <xf numFmtId="0" fontId="12" fillId="2" borderId="11"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28"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17" xfId="3" applyFont="1" applyFill="1" applyBorder="1" applyAlignment="1">
      <alignment horizontal="center" vertical="center"/>
    </xf>
    <xf numFmtId="0" fontId="12" fillId="2" borderId="23" xfId="3" applyFont="1" applyFill="1" applyBorder="1" applyAlignment="1">
      <alignment horizontal="center" vertical="center"/>
    </xf>
    <xf numFmtId="0" fontId="12" fillId="2" borderId="41" xfId="3" applyFont="1" applyFill="1" applyBorder="1" applyAlignment="1">
      <alignment horizontal="center" vertical="center" wrapText="1"/>
    </xf>
    <xf numFmtId="0" fontId="12" fillId="2" borderId="33" xfId="3" applyFont="1" applyFill="1" applyBorder="1" applyAlignment="1">
      <alignment horizontal="center" vertical="center" wrapText="1"/>
    </xf>
    <xf numFmtId="0" fontId="12" fillId="2" borderId="44" xfId="3" applyFont="1" applyFill="1" applyBorder="1" applyAlignment="1">
      <alignment horizontal="center" vertical="center" wrapText="1"/>
    </xf>
    <xf numFmtId="9" fontId="17" fillId="2" borderId="53" xfId="3" applyNumberFormat="1" applyFont="1" applyFill="1" applyBorder="1" applyAlignment="1">
      <alignment horizontal="center" vertical="center" wrapText="1"/>
    </xf>
    <xf numFmtId="9" fontId="17" fillId="2" borderId="7" xfId="3" applyNumberFormat="1" applyFont="1" applyFill="1" applyBorder="1" applyAlignment="1">
      <alignment horizontal="center" vertical="center" wrapText="1"/>
    </xf>
    <xf numFmtId="9" fontId="17" fillId="2" borderId="76" xfId="3" applyNumberFormat="1" applyFont="1" applyFill="1" applyBorder="1" applyAlignment="1">
      <alignment horizontal="center" vertical="center" wrapText="1"/>
    </xf>
    <xf numFmtId="9" fontId="17" fillId="2" borderId="6" xfId="3" applyNumberFormat="1" applyFont="1" applyFill="1" applyBorder="1" applyAlignment="1">
      <alignment horizontal="center" vertical="center" wrapText="1"/>
    </xf>
    <xf numFmtId="9" fontId="17" fillId="2" borderId="20" xfId="3" applyNumberFormat="1" applyFont="1" applyFill="1" applyBorder="1" applyAlignment="1">
      <alignment horizontal="center" vertical="center" wrapText="1"/>
    </xf>
    <xf numFmtId="9" fontId="17" fillId="2" borderId="11" xfId="3" applyNumberFormat="1" applyFont="1" applyFill="1" applyBorder="1" applyAlignment="1">
      <alignment horizontal="center" vertical="center" wrapText="1"/>
    </xf>
    <xf numFmtId="9" fontId="17" fillId="2" borderId="30" xfId="3" applyNumberFormat="1" applyFont="1" applyFill="1" applyBorder="1" applyAlignment="1">
      <alignment horizontal="center" vertical="center" wrapText="1"/>
    </xf>
    <xf numFmtId="9" fontId="17" fillId="2" borderId="29" xfId="3" applyNumberFormat="1" applyFont="1" applyFill="1" applyBorder="1" applyAlignment="1">
      <alignment horizontal="center" vertical="center" wrapText="1"/>
    </xf>
    <xf numFmtId="9" fontId="17" fillId="2" borderId="12" xfId="3" applyNumberFormat="1" applyFont="1" applyFill="1" applyBorder="1" applyAlignment="1">
      <alignment horizontal="center" vertical="center" wrapText="1"/>
    </xf>
    <xf numFmtId="9" fontId="17" fillId="2" borderId="3" xfId="3" applyNumberFormat="1" applyFont="1" applyFill="1" applyBorder="1" applyAlignment="1">
      <alignment horizontal="center" vertical="center" wrapText="1"/>
    </xf>
    <xf numFmtId="9" fontId="17" fillId="2" borderId="47" xfId="3" applyNumberFormat="1" applyFont="1" applyFill="1" applyBorder="1" applyAlignment="1">
      <alignment horizontal="center" vertical="center" wrapText="1"/>
    </xf>
    <xf numFmtId="9" fontId="17" fillId="2" borderId="59" xfId="3" applyNumberFormat="1" applyFont="1" applyFill="1" applyBorder="1" applyAlignment="1">
      <alignment horizontal="center" vertical="center" wrapText="1"/>
    </xf>
    <xf numFmtId="9" fontId="17" fillId="2" borderId="38" xfId="3" applyNumberFormat="1" applyFont="1" applyFill="1" applyBorder="1" applyAlignment="1">
      <alignment horizontal="center" vertical="center" wrapText="1"/>
    </xf>
    <xf numFmtId="0" fontId="21" fillId="2" borderId="11" xfId="3" applyFont="1" applyFill="1" applyBorder="1" applyAlignment="1">
      <alignment horizontal="left"/>
    </xf>
    <xf numFmtId="0" fontId="21" fillId="2" borderId="30" xfId="3" applyFont="1" applyFill="1" applyBorder="1" applyAlignment="1">
      <alignment horizontal="left"/>
    </xf>
    <xf numFmtId="0" fontId="21" fillId="2" borderId="41" xfId="3" applyFont="1" applyFill="1" applyBorder="1" applyAlignment="1">
      <alignment horizontal="left"/>
    </xf>
    <xf numFmtId="0" fontId="21" fillId="2" borderId="33" xfId="3" applyFont="1" applyFill="1" applyBorder="1" applyAlignment="1">
      <alignment horizontal="left"/>
    </xf>
    <xf numFmtId="0" fontId="20" fillId="2" borderId="8" xfId="3" applyFont="1" applyFill="1" applyBorder="1" applyAlignment="1">
      <alignment horizontal="center" vertical="center" wrapText="1"/>
    </xf>
    <xf numFmtId="0" fontId="20" fillId="2" borderId="42" xfId="3" applyFont="1" applyFill="1" applyBorder="1" applyAlignment="1">
      <alignment horizontal="center" vertical="center" wrapText="1"/>
    </xf>
    <xf numFmtId="0" fontId="20" fillId="2" borderId="55" xfId="3" applyFont="1" applyFill="1" applyBorder="1" applyAlignment="1">
      <alignment horizontal="center" vertical="center" wrapText="1"/>
    </xf>
    <xf numFmtId="0" fontId="20" fillId="2" borderId="50" xfId="3" applyFont="1" applyFill="1" applyBorder="1" applyAlignment="1">
      <alignment horizontal="center" vertical="center" wrapText="1"/>
    </xf>
    <xf numFmtId="0" fontId="21" fillId="2" borderId="39" xfId="3" applyFont="1" applyFill="1" applyBorder="1" applyAlignment="1">
      <alignment horizontal="left"/>
    </xf>
    <xf numFmtId="0" fontId="21" fillId="2" borderId="49" xfId="3" applyFont="1" applyFill="1" applyBorder="1" applyAlignment="1">
      <alignment horizontal="left"/>
    </xf>
    <xf numFmtId="0" fontId="21" fillId="4" borderId="41" xfId="3" applyFont="1" applyFill="1" applyBorder="1" applyAlignment="1">
      <alignment horizontal="left"/>
    </xf>
    <xf numFmtId="0" fontId="21" fillId="4" borderId="33" xfId="3" applyFont="1" applyFill="1" applyBorder="1" applyAlignment="1">
      <alignment horizontal="left"/>
    </xf>
    <xf numFmtId="0" fontId="21" fillId="4" borderId="7" xfId="3" applyFont="1" applyFill="1" applyBorder="1" applyAlignment="1">
      <alignment horizontal="left"/>
    </xf>
    <xf numFmtId="0" fontId="21" fillId="4" borderId="20" xfId="3" applyFont="1" applyFill="1" applyBorder="1" applyAlignment="1">
      <alignment horizontal="left"/>
    </xf>
    <xf numFmtId="0" fontId="21" fillId="4" borderId="11" xfId="3" applyFont="1" applyFill="1" applyBorder="1" applyAlignment="1">
      <alignment horizontal="left"/>
    </xf>
    <xf numFmtId="0" fontId="21" fillId="4" borderId="30" xfId="3" applyFont="1" applyFill="1" applyBorder="1" applyAlignment="1">
      <alignment horizontal="left"/>
    </xf>
    <xf numFmtId="0" fontId="21" fillId="4" borderId="45" xfId="3" applyFont="1" applyFill="1" applyBorder="1" applyAlignment="1">
      <alignment horizontal="left"/>
    </xf>
    <xf numFmtId="0" fontId="17" fillId="2" borderId="29" xfId="3" applyFont="1" applyFill="1" applyBorder="1" applyAlignment="1">
      <alignment horizontal="left" vertical="center" wrapText="1"/>
    </xf>
    <xf numFmtId="0" fontId="17" fillId="2" borderId="45" xfId="3" applyFont="1" applyFill="1" applyBorder="1" applyAlignment="1">
      <alignment horizontal="left" vertical="center" wrapText="1"/>
    </xf>
    <xf numFmtId="0" fontId="17" fillId="2" borderId="48" xfId="10" applyFont="1" applyFill="1" applyBorder="1" applyAlignment="1">
      <alignment horizontal="center" vertical="center" wrapText="1"/>
    </xf>
    <xf numFmtId="0" fontId="17" fillId="2" borderId="17" xfId="10" applyFont="1" applyFill="1" applyBorder="1" applyAlignment="1">
      <alignment horizontal="center" vertical="center" wrapText="1"/>
    </xf>
    <xf numFmtId="0" fontId="17" fillId="2" borderId="70" xfId="10" applyFont="1" applyFill="1" applyBorder="1" applyAlignment="1">
      <alignment horizontal="center" vertical="center" wrapText="1"/>
    </xf>
    <xf numFmtId="0" fontId="17" fillId="2" borderId="71" xfId="10" applyFont="1" applyFill="1" applyBorder="1" applyAlignment="1">
      <alignment horizontal="center" vertical="center" wrapText="1"/>
    </xf>
    <xf numFmtId="0" fontId="17" fillId="2" borderId="18" xfId="10" applyFont="1" applyFill="1" applyBorder="1" applyAlignment="1">
      <alignment horizontal="center" vertical="center" wrapText="1"/>
    </xf>
    <xf numFmtId="0" fontId="17" fillId="2" borderId="3" xfId="10" applyFont="1" applyFill="1" applyBorder="1" applyAlignment="1">
      <alignment horizontal="center" vertical="center" wrapText="1"/>
    </xf>
    <xf numFmtId="0" fontId="17" fillId="2" borderId="66" xfId="10" applyFont="1" applyFill="1" applyBorder="1" applyAlignment="1">
      <alignment horizontal="center" vertical="center" wrapText="1"/>
    </xf>
    <xf numFmtId="0" fontId="17" fillId="2" borderId="14" xfId="10" applyFont="1" applyFill="1" applyBorder="1" applyAlignment="1">
      <alignment horizontal="center" vertical="center" wrapText="1"/>
    </xf>
    <xf numFmtId="0" fontId="17" fillId="2" borderId="5" xfId="10" applyFont="1" applyFill="1" applyBorder="1" applyAlignment="1">
      <alignment horizontal="center" vertical="center" wrapText="1"/>
    </xf>
    <xf numFmtId="0" fontId="17" fillId="2" borderId="40" xfId="10" applyFont="1" applyFill="1" applyBorder="1" applyAlignment="1">
      <alignment horizontal="center" vertical="center" wrapText="1"/>
    </xf>
    <xf numFmtId="0" fontId="17" fillId="2" borderId="44" xfId="10"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22"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12" fillId="2" borderId="52" xfId="3" applyFont="1" applyFill="1" applyBorder="1" applyAlignment="1">
      <alignment horizontal="center" vertical="center" wrapText="1"/>
    </xf>
  </cellXfs>
  <cellStyles count="11">
    <cellStyle name="Comma 2" xfId="9"/>
    <cellStyle name="Komma" xfId="1" builtinId="3"/>
    <cellStyle name="Komma 55" xfId="4"/>
    <cellStyle name="Normal" xfId="0" builtinId="0"/>
    <cellStyle name="Normal 2" xfId="7"/>
    <cellStyle name="Normal 35" xfId="3"/>
    <cellStyle name="Normal 35 2" xfId="8"/>
    <cellStyle name="Normal 35 3" xfId="10"/>
    <cellStyle name="Overskrift" xfId="6"/>
    <cellStyle name="Prosent" xfId="2" builtinId="5"/>
    <cellStyle name="Vanlig"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13</xdr:row>
      <xdr:rowOff>113114</xdr:rowOff>
    </xdr:from>
    <xdr:to>
      <xdr:col>8</xdr:col>
      <xdr:colOff>67235</xdr:colOff>
      <xdr:row>18</xdr:row>
      <xdr:rowOff>11206</xdr:rowOff>
    </xdr:to>
    <xdr:sp macro="" textlink="">
      <xdr:nvSpPr>
        <xdr:cNvPr id="5" name="TekstSylinder 4"/>
        <xdr:cNvSpPr txBox="1"/>
      </xdr:nvSpPr>
      <xdr:spPr>
        <a:xfrm>
          <a:off x="180975" y="2443938"/>
          <a:ext cx="5982260" cy="794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pillar III disclosures</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209549</xdr:colOff>
      <xdr:row>17</xdr:row>
      <xdr:rowOff>142963</xdr:rowOff>
    </xdr:from>
    <xdr:to>
      <xdr:col>5</xdr:col>
      <xdr:colOff>285750</xdr:colOff>
      <xdr:row>19</xdr:row>
      <xdr:rowOff>23833</xdr:rowOff>
    </xdr:to>
    <xdr:sp macro="" textlink="">
      <xdr:nvSpPr>
        <xdr:cNvPr id="7" name="TekstSylinder 6"/>
        <xdr:cNvSpPr txBox="1"/>
      </xdr:nvSpPr>
      <xdr:spPr>
        <a:xfrm>
          <a:off x="209549" y="3219538"/>
          <a:ext cx="3886201" cy="242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Ringerike Hadeland Q4 2019</a:t>
          </a:r>
        </a:p>
      </xdr:txBody>
    </xdr:sp>
    <xdr:clientData/>
  </xdr:twoCellAnchor>
  <xdr:twoCellAnchor>
    <xdr:from>
      <xdr:col>0</xdr:col>
      <xdr:colOff>201707</xdr:colOff>
      <xdr:row>15</xdr:row>
      <xdr:rowOff>168623</xdr:rowOff>
    </xdr:from>
    <xdr:to>
      <xdr:col>5</xdr:col>
      <xdr:colOff>168447</xdr:colOff>
      <xdr:row>17</xdr:row>
      <xdr:rowOff>80656</xdr:rowOff>
    </xdr:to>
    <xdr:sp macro="" textlink="">
      <xdr:nvSpPr>
        <xdr:cNvPr id="8" name="TekstSylinder 7"/>
        <xdr:cNvSpPr txBox="1"/>
      </xdr:nvSpPr>
      <xdr:spPr>
        <a:xfrm>
          <a:off x="201707" y="2858035"/>
          <a:ext cx="3776740" cy="2706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190524</xdr:colOff>
      <xdr:row>1</xdr:row>
      <xdr:rowOff>66675</xdr:rowOff>
    </xdr:from>
    <xdr:to>
      <xdr:col>8</xdr:col>
      <xdr:colOff>635963</xdr:colOff>
      <xdr:row>11</xdr:row>
      <xdr:rowOff>92925</xdr:rowOff>
    </xdr:to>
    <xdr:pic>
      <xdr:nvPicPr>
        <xdr:cNvPr id="2" name="Bilde 1"/>
        <xdr:cNvPicPr>
          <a:picLocks noChangeAspect="1"/>
        </xdr:cNvPicPr>
      </xdr:nvPicPr>
      <xdr:blipFill>
        <a:blip xmlns:r="http://schemas.openxmlformats.org/officeDocument/2006/relationships" r:embed="rId1"/>
        <a:stretch>
          <a:fillRect/>
        </a:stretch>
      </xdr:blipFill>
      <xdr:spPr>
        <a:xfrm>
          <a:off x="190524" y="247650"/>
          <a:ext cx="6541439" cy="1836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2913528</xdr:colOff>
      <xdr:row>32</xdr:row>
      <xdr:rowOff>56030</xdr:rowOff>
    </xdr:from>
    <xdr:to>
      <xdr:col>4</xdr:col>
      <xdr:colOff>941293</xdr:colOff>
      <xdr:row>33</xdr:row>
      <xdr:rowOff>89647</xdr:rowOff>
    </xdr:to>
    <xdr:sp macro="" textlink="">
      <xdr:nvSpPr>
        <xdr:cNvPr id="2" name="Avrundet rektangel 1">
          <a:hlinkClick xmlns:r="http://schemas.openxmlformats.org/officeDocument/2006/relationships" r:id="rId1"/>
        </xdr:cNvPr>
        <xdr:cNvSpPr/>
      </xdr:nvSpPr>
      <xdr:spPr>
        <a:xfrm>
          <a:off x="3496234" y="6084795"/>
          <a:ext cx="1994647"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246530</xdr:colOff>
      <xdr:row>34</xdr:row>
      <xdr:rowOff>0</xdr:rowOff>
    </xdr:from>
    <xdr:to>
      <xdr:col>4</xdr:col>
      <xdr:colOff>705971</xdr:colOff>
      <xdr:row>60</xdr:row>
      <xdr:rowOff>33618</xdr:rowOff>
    </xdr:to>
    <xdr:sp macro="" textlink="">
      <xdr:nvSpPr>
        <xdr:cNvPr id="4" name="Rektangel 3"/>
        <xdr:cNvSpPr/>
      </xdr:nvSpPr>
      <xdr:spPr>
        <a:xfrm>
          <a:off x="246530" y="5505450"/>
          <a:ext cx="3507441" cy="42436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184274</xdr:colOff>
      <xdr:row>34</xdr:row>
      <xdr:rowOff>73896</xdr:rowOff>
    </xdr:from>
    <xdr:to>
      <xdr:col>6</xdr:col>
      <xdr:colOff>150656</xdr:colOff>
      <xdr:row>60</xdr:row>
      <xdr:rowOff>107513</xdr:rowOff>
    </xdr:to>
    <xdr:sp macro="" textlink="">
      <xdr:nvSpPr>
        <xdr:cNvPr id="4" name="Rektangel 3"/>
        <xdr:cNvSpPr/>
      </xdr:nvSpPr>
      <xdr:spPr>
        <a:xfrm>
          <a:off x="184274" y="8398746"/>
          <a:ext cx="5671857" cy="473896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19</xdr:col>
      <xdr:colOff>321608</xdr:colOff>
      <xdr:row>31</xdr:row>
      <xdr:rowOff>119342</xdr:rowOff>
    </xdr:from>
    <xdr:to>
      <xdr:col>26</xdr:col>
      <xdr:colOff>21850</xdr:colOff>
      <xdr:row>32</xdr:row>
      <xdr:rowOff>168646</xdr:rowOff>
    </xdr:to>
    <xdr:sp macro="" textlink="">
      <xdr:nvSpPr>
        <xdr:cNvPr id="5" name="Avrundet rektangel 4">
          <a:hlinkClick xmlns:r="http://schemas.openxmlformats.org/officeDocument/2006/relationships" r:id="rId1"/>
        </xdr:cNvPr>
        <xdr:cNvSpPr/>
      </xdr:nvSpPr>
      <xdr:spPr>
        <a:xfrm>
          <a:off x="12970808" y="7901267"/>
          <a:ext cx="2014817"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262218</xdr:colOff>
      <xdr:row>33</xdr:row>
      <xdr:rowOff>15127</xdr:rowOff>
    </xdr:from>
    <xdr:to>
      <xdr:col>5</xdr:col>
      <xdr:colOff>390524</xdr:colOff>
      <xdr:row>59</xdr:row>
      <xdr:rowOff>50426</xdr:rowOff>
    </xdr:to>
    <xdr:sp macro="" textlink="">
      <xdr:nvSpPr>
        <xdr:cNvPr id="5" name="Rektangel 4"/>
        <xdr:cNvSpPr/>
      </xdr:nvSpPr>
      <xdr:spPr>
        <a:xfrm>
          <a:off x="262218" y="6101602"/>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Som</a:t>
          </a:r>
          <a:r>
            <a:rPr lang="nb-NO" sz="1100" b="0" baseline="0">
              <a:solidFill>
                <a:sysClr val="windowText" lastClr="000000"/>
              </a:solidFill>
            </a:rPr>
            <a:t> spesifisert av EBA er tallene over kun nette eksponering på balansen. Derfor vil de avvike fra tallene i tabell 11</a:t>
          </a:r>
          <a:endParaRPr lang="nb-NO" sz="1100" b="0">
            <a:solidFill>
              <a:sysClr val="windowText" lastClr="000000"/>
            </a:solidFill>
          </a:endParaRPr>
        </a:p>
      </xdr:txBody>
    </xdr:sp>
    <xdr:clientData/>
  </xdr:twoCellAnchor>
  <xdr:twoCellAnchor>
    <xdr:from>
      <xdr:col>6</xdr:col>
      <xdr:colOff>905435</xdr:colOff>
      <xdr:row>36</xdr:row>
      <xdr:rowOff>46505</xdr:rowOff>
    </xdr:from>
    <xdr:to>
      <xdr:col>9</xdr:col>
      <xdr:colOff>67795</xdr:colOff>
      <xdr:row>37</xdr:row>
      <xdr:rowOff>95808</xdr:rowOff>
    </xdr:to>
    <xdr:sp macro="" textlink="">
      <xdr:nvSpPr>
        <xdr:cNvPr id="9" name="Avrundet rektangel 8">
          <a:hlinkClick xmlns:r="http://schemas.openxmlformats.org/officeDocument/2006/relationships" r:id="rId1"/>
        </xdr:cNvPr>
        <xdr:cNvSpPr/>
      </xdr:nvSpPr>
      <xdr:spPr>
        <a:xfrm>
          <a:off x="7353860" y="667590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13</xdr:row>
      <xdr:rowOff>133350</xdr:rowOff>
    </xdr:from>
    <xdr:to>
      <xdr:col>4</xdr:col>
      <xdr:colOff>1242731</xdr:colOff>
      <xdr:row>43</xdr:row>
      <xdr:rowOff>16249</xdr:rowOff>
    </xdr:to>
    <xdr:sp macro="" textlink="">
      <xdr:nvSpPr>
        <xdr:cNvPr id="2" name="Rektangel 1"/>
        <xdr:cNvSpPr/>
      </xdr:nvSpPr>
      <xdr:spPr>
        <a:xfrm>
          <a:off x="933450" y="2514600"/>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5</xdr:col>
      <xdr:colOff>542925</xdr:colOff>
      <xdr:row>13</xdr:row>
      <xdr:rowOff>104775</xdr:rowOff>
    </xdr:from>
    <xdr:to>
      <xdr:col>7</xdr:col>
      <xdr:colOff>10085</xdr:colOff>
      <xdr:row>15</xdr:row>
      <xdr:rowOff>11203</xdr:rowOff>
    </xdr:to>
    <xdr:sp macro="" textlink="">
      <xdr:nvSpPr>
        <xdr:cNvPr id="3" name="Avrundet rektangel 2">
          <a:hlinkClick xmlns:r="http://schemas.openxmlformats.org/officeDocument/2006/relationships" r:id="rId1"/>
        </xdr:cNvPr>
        <xdr:cNvSpPr/>
      </xdr:nvSpPr>
      <xdr:spPr>
        <a:xfrm>
          <a:off x="7134225" y="248602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30</xdr:row>
      <xdr:rowOff>0</xdr:rowOff>
    </xdr:from>
    <xdr:to>
      <xdr:col>5</xdr:col>
      <xdr:colOff>2019860</xdr:colOff>
      <xdr:row>31</xdr:row>
      <xdr:rowOff>68353</xdr:rowOff>
    </xdr:to>
    <xdr:sp macro="" textlink="">
      <xdr:nvSpPr>
        <xdr:cNvPr id="2" name="Avrundet rektangel 1">
          <a:hlinkClick xmlns:r="http://schemas.openxmlformats.org/officeDocument/2006/relationships" r:id="rId1"/>
        </xdr:cNvPr>
        <xdr:cNvSpPr/>
      </xdr:nvSpPr>
      <xdr:spPr>
        <a:xfrm>
          <a:off x="6734175" y="488632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a:t>
          </a:r>
          <a:r>
            <a:rPr lang="nb-NO" sz="700" b="0">
              <a:latin typeface="Verdana" panose="020B0604030504040204" pitchFamily="34" charset="0"/>
              <a:ea typeface="Verdana" panose="020B0604030504040204" pitchFamily="34" charset="0"/>
              <a:cs typeface="Verdana" panose="020B0604030504040204" pitchFamily="34" charset="0"/>
            </a:rPr>
            <a:t>table</a:t>
          </a:r>
          <a:r>
            <a:rPr lang="nb-NO" sz="700" b="1">
              <a:latin typeface="Verdana" panose="020B0604030504040204" pitchFamily="34" charset="0"/>
              <a:ea typeface="Verdana" panose="020B0604030504040204" pitchFamily="34" charset="0"/>
              <a:cs typeface="Verdana" panose="020B0604030504040204" pitchFamily="34" charset="0"/>
            </a:rPr>
            <a:t> of contents</a:t>
          </a:r>
        </a:p>
      </xdr:txBody>
    </xdr:sp>
    <xdr:clientData/>
  </xdr:twoCellAnchor>
  <xdr:twoCellAnchor>
    <xdr:from>
      <xdr:col>1</xdr:col>
      <xdr:colOff>85725</xdr:colOff>
      <xdr:row>29</xdr:row>
      <xdr:rowOff>152400</xdr:rowOff>
    </xdr:from>
    <xdr:to>
      <xdr:col>3</xdr:col>
      <xdr:colOff>1080806</xdr:colOff>
      <xdr:row>59</xdr:row>
      <xdr:rowOff>35299</xdr:rowOff>
    </xdr:to>
    <xdr:sp macro="" textlink="">
      <xdr:nvSpPr>
        <xdr:cNvPr id="3" name="Rektangel 2"/>
        <xdr:cNvSpPr/>
      </xdr:nvSpPr>
      <xdr:spPr>
        <a:xfrm>
          <a:off x="847725" y="4876800"/>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752475</xdr:colOff>
      <xdr:row>39</xdr:row>
      <xdr:rowOff>0</xdr:rowOff>
    </xdr:from>
    <xdr:to>
      <xdr:col>8</xdr:col>
      <xdr:colOff>90206</xdr:colOff>
      <xdr:row>68</xdr:row>
      <xdr:rowOff>44824</xdr:rowOff>
    </xdr:to>
    <xdr:sp macro="" textlink="">
      <xdr:nvSpPr>
        <xdr:cNvPr id="2" name="Rektangel 1"/>
        <xdr:cNvSpPr/>
      </xdr:nvSpPr>
      <xdr:spPr>
        <a:xfrm>
          <a:off x="752475" y="6543675"/>
          <a:ext cx="5624231"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2</xdr:col>
      <xdr:colOff>514350</xdr:colOff>
      <xdr:row>36</xdr:row>
      <xdr:rowOff>19050</xdr:rowOff>
    </xdr:from>
    <xdr:to>
      <xdr:col>5</xdr:col>
      <xdr:colOff>67235</xdr:colOff>
      <xdr:row>37</xdr:row>
      <xdr:rowOff>87403</xdr:rowOff>
    </xdr:to>
    <xdr:sp macro="" textlink="">
      <xdr:nvSpPr>
        <xdr:cNvPr id="6" name="Avrundet rektangel 5">
          <a:hlinkClick xmlns:r="http://schemas.openxmlformats.org/officeDocument/2006/relationships" r:id="rId1"/>
        </xdr:cNvPr>
        <xdr:cNvSpPr/>
      </xdr:nvSpPr>
      <xdr:spPr>
        <a:xfrm>
          <a:off x="2038350" y="6076950"/>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231322</xdr:colOff>
      <xdr:row>9</xdr:row>
      <xdr:rowOff>95250</xdr:rowOff>
    </xdr:from>
    <xdr:to>
      <xdr:col>6</xdr:col>
      <xdr:colOff>940494</xdr:colOff>
      <xdr:row>36</xdr:row>
      <xdr:rowOff>14408</xdr:rowOff>
    </xdr:to>
    <xdr:sp macro="" textlink="">
      <xdr:nvSpPr>
        <xdr:cNvPr id="2" name="Rektangel 1"/>
        <xdr:cNvSpPr/>
      </xdr:nvSpPr>
      <xdr:spPr>
        <a:xfrm>
          <a:off x="231322" y="2571750"/>
          <a:ext cx="5004947" cy="480548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endParaRPr lang="nb-NO" sz="1100">
            <a:solidFill>
              <a:sysClr val="windowText" lastClr="000000"/>
            </a:solidFill>
          </a:endParaRPr>
        </a:p>
      </xdr:txBody>
    </xdr:sp>
    <xdr:clientData/>
  </xdr:twoCellAnchor>
  <xdr:twoCellAnchor>
    <xdr:from>
      <xdr:col>5</xdr:col>
      <xdr:colOff>840440</xdr:colOff>
      <xdr:row>7</xdr:row>
      <xdr:rowOff>44823</xdr:rowOff>
    </xdr:from>
    <xdr:to>
      <xdr:col>7</xdr:col>
      <xdr:colOff>952499</xdr:colOff>
      <xdr:row>8</xdr:row>
      <xdr:rowOff>94127</xdr:rowOff>
    </xdr:to>
    <xdr:sp macro="" textlink="">
      <xdr:nvSpPr>
        <xdr:cNvPr id="3" name="Avrundet rektangel 2">
          <a:hlinkClick xmlns:r="http://schemas.openxmlformats.org/officeDocument/2006/relationships" r:id="rId1"/>
        </xdr:cNvPr>
        <xdr:cNvSpPr/>
      </xdr:nvSpPr>
      <xdr:spPr>
        <a:xfrm>
          <a:off x="4183715" y="2206998"/>
          <a:ext cx="2017059"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193222</xdr:colOff>
      <xdr:row>12</xdr:row>
      <xdr:rowOff>171450</xdr:rowOff>
    </xdr:from>
    <xdr:to>
      <xdr:col>6</xdr:col>
      <xdr:colOff>902394</xdr:colOff>
      <xdr:row>39</xdr:row>
      <xdr:rowOff>90608</xdr:rowOff>
    </xdr:to>
    <xdr:sp macro="" textlink="">
      <xdr:nvSpPr>
        <xdr:cNvPr id="4" name="Rektangel 3"/>
        <xdr:cNvSpPr/>
      </xdr:nvSpPr>
      <xdr:spPr>
        <a:xfrm>
          <a:off x="193222" y="2514600"/>
          <a:ext cx="5004947" cy="480548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a:t>
          </a:r>
          <a:r>
            <a:rPr lang="nb-NO" sz="1100" b="0" baseline="0">
              <a:solidFill>
                <a:sysClr val="windowText" lastClr="000000"/>
              </a:solidFill>
              <a:effectLst/>
              <a:latin typeface="+mn-lt"/>
              <a:ea typeface="+mn-ea"/>
              <a:cs typeface="+mn-cs"/>
            </a:rPr>
            <a:t>	</a:t>
          </a:r>
        </a:p>
      </xdr:txBody>
    </xdr:sp>
    <xdr:clientData/>
  </xdr:twoCellAnchor>
  <xdr:twoCellAnchor>
    <xdr:from>
      <xdr:col>5</xdr:col>
      <xdr:colOff>840440</xdr:colOff>
      <xdr:row>11</xdr:row>
      <xdr:rowOff>44823</xdr:rowOff>
    </xdr:from>
    <xdr:to>
      <xdr:col>7</xdr:col>
      <xdr:colOff>952499</xdr:colOff>
      <xdr:row>12</xdr:row>
      <xdr:rowOff>94127</xdr:rowOff>
    </xdr:to>
    <xdr:sp macro="" textlink="">
      <xdr:nvSpPr>
        <xdr:cNvPr id="6" name="Avrundet rektangel 5">
          <a:hlinkClick xmlns:r="http://schemas.openxmlformats.org/officeDocument/2006/relationships" r:id="rId1"/>
        </xdr:cNvPr>
        <xdr:cNvSpPr/>
      </xdr:nvSpPr>
      <xdr:spPr>
        <a:xfrm>
          <a:off x="4190999" y="2521323"/>
          <a:ext cx="201705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26</xdr:row>
      <xdr:rowOff>89646</xdr:rowOff>
    </xdr:from>
    <xdr:to>
      <xdr:col>5</xdr:col>
      <xdr:colOff>156882</xdr:colOff>
      <xdr:row>52</xdr:row>
      <xdr:rowOff>123264</xdr:rowOff>
    </xdr:to>
    <xdr:sp macro="" textlink="">
      <xdr:nvSpPr>
        <xdr:cNvPr id="4" name="Rektangel 3"/>
        <xdr:cNvSpPr/>
      </xdr:nvSpPr>
      <xdr:spPr>
        <a:xfrm>
          <a:off x="291353" y="5356411"/>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6</xdr:col>
      <xdr:colOff>840441</xdr:colOff>
      <xdr:row>25</xdr:row>
      <xdr:rowOff>44824</xdr:rowOff>
    </xdr:from>
    <xdr:to>
      <xdr:col>9</xdr:col>
      <xdr:colOff>0</xdr:colOff>
      <xdr:row>26</xdr:row>
      <xdr:rowOff>94128</xdr:rowOff>
    </xdr:to>
    <xdr:sp macro="" textlink="">
      <xdr:nvSpPr>
        <xdr:cNvPr id="6" name="Avrundet rektangel 5">
          <a:hlinkClick xmlns:r="http://schemas.openxmlformats.org/officeDocument/2006/relationships" r:id="rId1"/>
        </xdr:cNvPr>
        <xdr:cNvSpPr/>
      </xdr:nvSpPr>
      <xdr:spPr>
        <a:xfrm>
          <a:off x="6936441" y="48969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280147</xdr:colOff>
      <xdr:row>25</xdr:row>
      <xdr:rowOff>156882</xdr:rowOff>
    </xdr:from>
    <xdr:to>
      <xdr:col>5</xdr:col>
      <xdr:colOff>112058</xdr:colOff>
      <xdr:row>52</xdr:row>
      <xdr:rowOff>11206</xdr:rowOff>
    </xdr:to>
    <xdr:sp macro="" textlink="">
      <xdr:nvSpPr>
        <xdr:cNvPr id="4" name="Rektangel 3"/>
        <xdr:cNvSpPr/>
      </xdr:nvSpPr>
      <xdr:spPr>
        <a:xfrm>
          <a:off x="280147" y="5244353"/>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endParaRPr lang="nb-NO">
            <a:solidFill>
              <a:sysClr val="windowText" lastClr="000000"/>
            </a:solidFill>
            <a:effectLst/>
          </a:endParaRPr>
        </a:p>
        <a:p>
          <a:pPr algn="l"/>
          <a:endParaRPr lang="nb-NO" sz="1100">
            <a:solidFill>
              <a:sysClr val="windowText" lastClr="000000"/>
            </a:solidFill>
          </a:endParaRPr>
        </a:p>
      </xdr:txBody>
    </xdr:sp>
    <xdr:clientData/>
  </xdr:twoCellAnchor>
  <xdr:twoCellAnchor>
    <xdr:from>
      <xdr:col>18</xdr:col>
      <xdr:colOff>784412</xdr:colOff>
      <xdr:row>24</xdr:row>
      <xdr:rowOff>78440</xdr:rowOff>
    </xdr:from>
    <xdr:to>
      <xdr:col>20</xdr:col>
      <xdr:colOff>899272</xdr:colOff>
      <xdr:row>25</xdr:row>
      <xdr:rowOff>127744</xdr:rowOff>
    </xdr:to>
    <xdr:sp macro="" textlink="">
      <xdr:nvSpPr>
        <xdr:cNvPr id="6" name="Avrundet rektangel 5">
          <a:hlinkClick xmlns:r="http://schemas.openxmlformats.org/officeDocument/2006/relationships" r:id="rId1"/>
        </xdr:cNvPr>
        <xdr:cNvSpPr/>
      </xdr:nvSpPr>
      <xdr:spPr>
        <a:xfrm>
          <a:off x="17716500" y="469526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257735</xdr:colOff>
      <xdr:row>20</xdr:row>
      <xdr:rowOff>67236</xdr:rowOff>
    </xdr:from>
    <xdr:to>
      <xdr:col>3</xdr:col>
      <xdr:colOff>156882</xdr:colOff>
      <xdr:row>46</xdr:row>
      <xdr:rowOff>100854</xdr:rowOff>
    </xdr:to>
    <xdr:sp macro="" textlink="">
      <xdr:nvSpPr>
        <xdr:cNvPr id="5" name="Rektangel 4"/>
        <xdr:cNvSpPr/>
      </xdr:nvSpPr>
      <xdr:spPr>
        <a:xfrm>
          <a:off x="257735" y="4258236"/>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5</xdr:col>
      <xdr:colOff>818029</xdr:colOff>
      <xdr:row>18</xdr:row>
      <xdr:rowOff>56029</xdr:rowOff>
    </xdr:from>
    <xdr:to>
      <xdr:col>7</xdr:col>
      <xdr:colOff>932889</xdr:colOff>
      <xdr:row>19</xdr:row>
      <xdr:rowOff>105333</xdr:rowOff>
    </xdr:to>
    <xdr:sp macro="" textlink="">
      <xdr:nvSpPr>
        <xdr:cNvPr id="6" name="Avrundet rektangel 5">
          <a:hlinkClick xmlns:r="http://schemas.openxmlformats.org/officeDocument/2006/relationships" r:id="rId1"/>
        </xdr:cNvPr>
        <xdr:cNvSpPr/>
      </xdr:nvSpPr>
      <xdr:spPr>
        <a:xfrm>
          <a:off x="7832911" y="359708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257735</xdr:colOff>
      <xdr:row>15</xdr:row>
      <xdr:rowOff>22412</xdr:rowOff>
    </xdr:from>
    <xdr:to>
      <xdr:col>5</xdr:col>
      <xdr:colOff>773205</xdr:colOff>
      <xdr:row>41</xdr:row>
      <xdr:rowOff>56030</xdr:rowOff>
    </xdr:to>
    <xdr:sp macro="" textlink="">
      <xdr:nvSpPr>
        <xdr:cNvPr id="4" name="Rektangel 3"/>
        <xdr:cNvSpPr/>
      </xdr:nvSpPr>
      <xdr:spPr>
        <a:xfrm>
          <a:off x="257735" y="2835088"/>
          <a:ext cx="5199529" cy="469526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The figures in the template above</a:t>
          </a:r>
          <a:r>
            <a:rPr lang="nb-NO" sz="1100" b="0" baseline="0">
              <a:solidFill>
                <a:sysClr val="windowText" lastClr="000000"/>
              </a:solidFill>
              <a:effectLst/>
              <a:latin typeface="+mn-lt"/>
              <a:ea typeface="+mn-ea"/>
              <a:cs typeface="+mn-cs"/>
            </a:rPr>
            <a:t> does not include proportionally consolidated entities. This is due to inadequate data.</a:t>
          </a:r>
          <a:endParaRPr lang="nb-NO" sz="1100" b="1">
            <a:solidFill>
              <a:sysClr val="windowText" lastClr="000000"/>
            </a:solidFill>
          </a:endParaRPr>
        </a:p>
        <a:p>
          <a:pPr algn="l"/>
          <a:endParaRPr lang="nb-NO" sz="1100">
            <a:solidFill>
              <a:sysClr val="windowText" lastClr="000000"/>
            </a:solidFill>
          </a:endParaRPr>
        </a:p>
      </xdr:txBody>
    </xdr:sp>
    <xdr:clientData/>
  </xdr:twoCellAnchor>
  <xdr:twoCellAnchor>
    <xdr:from>
      <xdr:col>2</xdr:col>
      <xdr:colOff>2095500</xdr:colOff>
      <xdr:row>13</xdr:row>
      <xdr:rowOff>67235</xdr:rowOff>
    </xdr:from>
    <xdr:to>
      <xdr:col>5</xdr:col>
      <xdr:colOff>14007</xdr:colOff>
      <xdr:row>14</xdr:row>
      <xdr:rowOff>116539</xdr:rowOff>
    </xdr:to>
    <xdr:sp macro="" textlink="">
      <xdr:nvSpPr>
        <xdr:cNvPr id="6" name="Avrundet rektangel 5">
          <a:hlinkClick xmlns:r="http://schemas.openxmlformats.org/officeDocument/2006/relationships" r:id="rId1"/>
        </xdr:cNvPr>
        <xdr:cNvSpPr/>
      </xdr:nvSpPr>
      <xdr:spPr>
        <a:xfrm>
          <a:off x="2678206" y="25213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246529</xdr:colOff>
      <xdr:row>13</xdr:row>
      <xdr:rowOff>56029</xdr:rowOff>
    </xdr:from>
    <xdr:to>
      <xdr:col>6</xdr:col>
      <xdr:colOff>885264</xdr:colOff>
      <xdr:row>39</xdr:row>
      <xdr:rowOff>89647</xdr:rowOff>
    </xdr:to>
    <xdr:sp macro="" textlink="">
      <xdr:nvSpPr>
        <xdr:cNvPr id="4" name="Rektangel 3"/>
        <xdr:cNvSpPr/>
      </xdr:nvSpPr>
      <xdr:spPr>
        <a:xfrm>
          <a:off x="246529" y="2913529"/>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5</xdr:col>
      <xdr:colOff>840442</xdr:colOff>
      <xdr:row>11</xdr:row>
      <xdr:rowOff>44823</xdr:rowOff>
    </xdr:from>
    <xdr:to>
      <xdr:col>8</xdr:col>
      <xdr:colOff>0</xdr:colOff>
      <xdr:row>12</xdr:row>
      <xdr:rowOff>94127</xdr:rowOff>
    </xdr:to>
    <xdr:sp macro="" textlink="">
      <xdr:nvSpPr>
        <xdr:cNvPr id="6" name="Avrundet rektangel 5">
          <a:hlinkClick xmlns:r="http://schemas.openxmlformats.org/officeDocument/2006/relationships" r:id="rId1"/>
        </xdr:cNvPr>
        <xdr:cNvSpPr/>
      </xdr:nvSpPr>
      <xdr:spPr>
        <a:xfrm>
          <a:off x="4258236" y="234202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265579</xdr:colOff>
      <xdr:row>17</xdr:row>
      <xdr:rowOff>84604</xdr:rowOff>
    </xdr:from>
    <xdr:to>
      <xdr:col>6</xdr:col>
      <xdr:colOff>904314</xdr:colOff>
      <xdr:row>43</xdr:row>
      <xdr:rowOff>118222</xdr:rowOff>
    </xdr:to>
    <xdr:sp macro="" textlink="">
      <xdr:nvSpPr>
        <xdr:cNvPr id="2" name="Rektangel 1"/>
        <xdr:cNvSpPr/>
      </xdr:nvSpPr>
      <xdr:spPr>
        <a:xfrm>
          <a:off x="265579" y="3313579"/>
          <a:ext cx="5001185" cy="47389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4</xdr:col>
      <xdr:colOff>821392</xdr:colOff>
      <xdr:row>14</xdr:row>
      <xdr:rowOff>16248</xdr:rowOff>
    </xdr:from>
    <xdr:to>
      <xdr:col>6</xdr:col>
      <xdr:colOff>933450</xdr:colOff>
      <xdr:row>15</xdr:row>
      <xdr:rowOff>75077</xdr:rowOff>
    </xdr:to>
    <xdr:sp macro="" textlink="">
      <xdr:nvSpPr>
        <xdr:cNvPr id="3" name="Avrundet rektangel 2">
          <a:hlinkClick xmlns:r="http://schemas.openxmlformats.org/officeDocument/2006/relationships" r:id="rId1"/>
        </xdr:cNvPr>
        <xdr:cNvSpPr/>
      </xdr:nvSpPr>
      <xdr:spPr>
        <a:xfrm>
          <a:off x="3278842" y="2702298"/>
          <a:ext cx="2017058" cy="239804"/>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280146</xdr:colOff>
      <xdr:row>43</xdr:row>
      <xdr:rowOff>26893</xdr:rowOff>
    </xdr:from>
    <xdr:to>
      <xdr:col>5</xdr:col>
      <xdr:colOff>0</xdr:colOff>
      <xdr:row>69</xdr:row>
      <xdr:rowOff>60511</xdr:rowOff>
    </xdr:to>
    <xdr:sp macro="" textlink="">
      <xdr:nvSpPr>
        <xdr:cNvPr id="4" name="Rektangel 3"/>
        <xdr:cNvSpPr/>
      </xdr:nvSpPr>
      <xdr:spPr>
        <a:xfrm>
          <a:off x="280146" y="845371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4</xdr:col>
      <xdr:colOff>874059</xdr:colOff>
      <xdr:row>41</xdr:row>
      <xdr:rowOff>56030</xdr:rowOff>
    </xdr:from>
    <xdr:to>
      <xdr:col>6</xdr:col>
      <xdr:colOff>2801</xdr:colOff>
      <xdr:row>42</xdr:row>
      <xdr:rowOff>105333</xdr:rowOff>
    </xdr:to>
    <xdr:sp macro="" textlink="">
      <xdr:nvSpPr>
        <xdr:cNvPr id="7" name="Avrundet rektangel 6">
          <a:hlinkClick xmlns:r="http://schemas.openxmlformats.org/officeDocument/2006/relationships" r:id="rId1"/>
        </xdr:cNvPr>
        <xdr:cNvSpPr/>
      </xdr:nvSpPr>
      <xdr:spPr>
        <a:xfrm>
          <a:off x="5311588" y="792255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833717</xdr:colOff>
      <xdr:row>12</xdr:row>
      <xdr:rowOff>72840</xdr:rowOff>
    </xdr:from>
    <xdr:to>
      <xdr:col>12</xdr:col>
      <xdr:colOff>948577</xdr:colOff>
      <xdr:row>13</xdr:row>
      <xdr:rowOff>122145</xdr:rowOff>
    </xdr:to>
    <xdr:sp macro="" textlink="">
      <xdr:nvSpPr>
        <xdr:cNvPr id="2" name="Avrundet rektangel 1">
          <a:hlinkClick xmlns:r="http://schemas.openxmlformats.org/officeDocument/2006/relationships" r:id="rId1"/>
        </xdr:cNvPr>
        <xdr:cNvSpPr/>
      </xdr:nvSpPr>
      <xdr:spPr>
        <a:xfrm>
          <a:off x="10549217" y="3606615"/>
          <a:ext cx="2019860" cy="23028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270622</xdr:colOff>
      <xdr:row>13</xdr:row>
      <xdr:rowOff>166408</xdr:rowOff>
    </xdr:from>
    <xdr:to>
      <xdr:col>5</xdr:col>
      <xdr:colOff>337857</xdr:colOff>
      <xdr:row>40</xdr:row>
      <xdr:rowOff>20732</xdr:rowOff>
    </xdr:to>
    <xdr:sp macro="" textlink="">
      <xdr:nvSpPr>
        <xdr:cNvPr id="3" name="Rektangel 2"/>
        <xdr:cNvSpPr/>
      </xdr:nvSpPr>
      <xdr:spPr>
        <a:xfrm>
          <a:off x="270622" y="2795308"/>
          <a:ext cx="5010710" cy="474064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Ikke</a:t>
          </a:r>
          <a:r>
            <a:rPr lang="nb-NO" sz="1100" b="0" baseline="0">
              <a:solidFill>
                <a:sysClr val="windowText" lastClr="000000"/>
              </a:solidFill>
            </a:rPr>
            <a:t> aktuelt. Har ingen sikkerhetstilte eiendeler</a:t>
          </a:r>
          <a:endParaRPr lang="nb-NO" sz="1100" b="0">
            <a:solidFill>
              <a:sysClr val="windowText" lastClr="00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811305</xdr:colOff>
      <xdr:row>15</xdr:row>
      <xdr:rowOff>61634</xdr:rowOff>
    </xdr:from>
    <xdr:to>
      <xdr:col>6</xdr:col>
      <xdr:colOff>926165</xdr:colOff>
      <xdr:row>16</xdr:row>
      <xdr:rowOff>110938</xdr:rowOff>
    </xdr:to>
    <xdr:sp macro="" textlink="">
      <xdr:nvSpPr>
        <xdr:cNvPr id="2" name="Avrundet rektangel 1">
          <a:hlinkClick xmlns:r="http://schemas.openxmlformats.org/officeDocument/2006/relationships" r:id="rId1"/>
        </xdr:cNvPr>
        <xdr:cNvSpPr/>
      </xdr:nvSpPr>
      <xdr:spPr>
        <a:xfrm>
          <a:off x="6716805" y="4656046"/>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287991</xdr:colOff>
      <xdr:row>16</xdr:row>
      <xdr:rowOff>19052</xdr:rowOff>
    </xdr:from>
    <xdr:to>
      <xdr:col>3</xdr:col>
      <xdr:colOff>444873</xdr:colOff>
      <xdr:row>42</xdr:row>
      <xdr:rowOff>52670</xdr:rowOff>
    </xdr:to>
    <xdr:sp macro="" textlink="">
      <xdr:nvSpPr>
        <xdr:cNvPr id="3" name="Rektangel 2"/>
        <xdr:cNvSpPr/>
      </xdr:nvSpPr>
      <xdr:spPr>
        <a:xfrm>
          <a:off x="287991" y="3286127"/>
          <a:ext cx="5014632" cy="47389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b="1">
            <a:solidFill>
              <a:sysClr val="windowText" lastClr="000000"/>
            </a:solidFill>
          </a:endParaRPr>
        </a:p>
        <a:p>
          <a:pPr algn="l"/>
          <a:r>
            <a:rPr lang="nb-NO" sz="1100" b="0">
              <a:solidFill>
                <a:sysClr val="windowText" lastClr="000000"/>
              </a:solidFill>
            </a:rPr>
            <a:t>Ikke aktuelt.</a:t>
          </a:r>
          <a:r>
            <a:rPr lang="nb-NO" sz="1100" b="0" baseline="0">
              <a:solidFill>
                <a:sysClr val="windowText" lastClr="000000"/>
              </a:solidFill>
            </a:rPr>
            <a:t> Har ingen sikkerhetstilte eiendeler. </a:t>
          </a:r>
          <a:endParaRPr lang="nb-NO" sz="1100" b="0">
            <a:solidFill>
              <a:sysClr val="windowText" lastClr="000000"/>
            </a:solidFill>
          </a:endParaRPr>
        </a:p>
        <a:p>
          <a:pPr algn="l"/>
          <a:r>
            <a:rPr lang="nb-NO" sz="1100">
              <a:solidFill>
                <a:schemeClr val="lt1"/>
              </a:solidFill>
              <a:effectLst/>
              <a:latin typeface="+mn-lt"/>
              <a:ea typeface="+mn-ea"/>
              <a:cs typeface="+mn-cs"/>
            </a:rPr>
            <a:t>Ikke</a:t>
          </a:r>
          <a:r>
            <a:rPr lang="nb-NO" sz="1100" baseline="0">
              <a:solidFill>
                <a:schemeClr val="lt1"/>
              </a:solidFill>
              <a:effectLst/>
              <a:latin typeface="+mn-lt"/>
              <a:ea typeface="+mn-ea"/>
              <a:cs typeface="+mn-cs"/>
            </a:rPr>
            <a:t> aktuelt. Har ingen sikkerhetsstilte eiendeler. </a:t>
          </a:r>
          <a:endParaRPr lang="nb-NO" sz="1100" b="1">
            <a:solidFill>
              <a:sysClr val="windowText" lastClr="00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2312894</xdr:colOff>
      <xdr:row>8</xdr:row>
      <xdr:rowOff>72840</xdr:rowOff>
    </xdr:from>
    <xdr:to>
      <xdr:col>5</xdr:col>
      <xdr:colOff>7284</xdr:colOff>
      <xdr:row>9</xdr:row>
      <xdr:rowOff>122144</xdr:rowOff>
    </xdr:to>
    <xdr:sp macro="" textlink="">
      <xdr:nvSpPr>
        <xdr:cNvPr id="2" name="Avrundet rektangel 1">
          <a:hlinkClick xmlns:r="http://schemas.openxmlformats.org/officeDocument/2006/relationships" r:id="rId1"/>
        </xdr:cNvPr>
        <xdr:cNvSpPr/>
      </xdr:nvSpPr>
      <xdr:spPr>
        <a:xfrm>
          <a:off x="2895600" y="201145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235322</xdr:colOff>
      <xdr:row>10</xdr:row>
      <xdr:rowOff>56031</xdr:rowOff>
    </xdr:from>
    <xdr:to>
      <xdr:col>5</xdr:col>
      <xdr:colOff>336175</xdr:colOff>
      <xdr:row>36</xdr:row>
      <xdr:rowOff>89649</xdr:rowOff>
    </xdr:to>
    <xdr:sp macro="" textlink="">
      <xdr:nvSpPr>
        <xdr:cNvPr id="3" name="Rektangel 2"/>
        <xdr:cNvSpPr/>
      </xdr:nvSpPr>
      <xdr:spPr>
        <a:xfrm>
          <a:off x="235322" y="235323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Ikke</a:t>
          </a:r>
          <a:r>
            <a:rPr lang="nb-NO" sz="1100" b="0" baseline="0">
              <a:solidFill>
                <a:sysClr val="windowText" lastClr="000000"/>
              </a:solidFill>
            </a:rPr>
            <a:t> aktuelt. Har ikke sikkerhetsstilte eiendeler</a:t>
          </a:r>
          <a:endParaRPr lang="nb-NO" sz="1100" b="0">
            <a:solidFill>
              <a:sysClr val="windowText" lastClr="00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224117</xdr:colOff>
      <xdr:row>12</xdr:row>
      <xdr:rowOff>134468</xdr:rowOff>
    </xdr:from>
    <xdr:to>
      <xdr:col>7</xdr:col>
      <xdr:colOff>336176</xdr:colOff>
      <xdr:row>38</xdr:row>
      <xdr:rowOff>168087</xdr:rowOff>
    </xdr:to>
    <xdr:sp macro="" textlink="">
      <xdr:nvSpPr>
        <xdr:cNvPr id="2" name="Rektangel 1"/>
        <xdr:cNvSpPr/>
      </xdr:nvSpPr>
      <xdr:spPr>
        <a:xfrm>
          <a:off x="224117" y="2790262"/>
          <a:ext cx="5009030" cy="469526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Level of application: Consolidated (CRR)</a:t>
          </a:r>
        </a:p>
      </xdr:txBody>
    </xdr:sp>
    <xdr:clientData/>
  </xdr:twoCellAnchor>
  <xdr:twoCellAnchor>
    <xdr:from>
      <xdr:col>12</xdr:col>
      <xdr:colOff>257735</xdr:colOff>
      <xdr:row>10</xdr:row>
      <xdr:rowOff>67235</xdr:rowOff>
    </xdr:from>
    <xdr:to>
      <xdr:col>14</xdr:col>
      <xdr:colOff>753595</xdr:colOff>
      <xdr:row>11</xdr:row>
      <xdr:rowOff>116539</xdr:rowOff>
    </xdr:to>
    <xdr:sp macro="" textlink="">
      <xdr:nvSpPr>
        <xdr:cNvPr id="3" name="Avrundet rektangel 2">
          <a:hlinkClick xmlns:r="http://schemas.openxmlformats.org/officeDocument/2006/relationships" r:id="rId1"/>
        </xdr:cNvPr>
        <xdr:cNvSpPr/>
      </xdr:nvSpPr>
      <xdr:spPr>
        <a:xfrm>
          <a:off x="9536206" y="218514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268942</xdr:colOff>
      <xdr:row>12</xdr:row>
      <xdr:rowOff>56029</xdr:rowOff>
    </xdr:from>
    <xdr:to>
      <xdr:col>5</xdr:col>
      <xdr:colOff>100853</xdr:colOff>
      <xdr:row>38</xdr:row>
      <xdr:rowOff>89646</xdr:rowOff>
    </xdr:to>
    <xdr:sp macro="" textlink="">
      <xdr:nvSpPr>
        <xdr:cNvPr id="2" name="Rektangel 1"/>
        <xdr:cNvSpPr/>
      </xdr:nvSpPr>
      <xdr:spPr>
        <a:xfrm>
          <a:off x="268942" y="2678205"/>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nb-NO" sz="1100" b="1">
              <a:solidFill>
                <a:sysClr val="windowText" lastClr="000000"/>
              </a:solidFill>
              <a:effectLst/>
              <a:latin typeface="+mn-lt"/>
              <a:ea typeface="+mn-ea"/>
              <a:cs typeface="+mn-cs"/>
            </a:rPr>
            <a:t>Comments:</a:t>
          </a:r>
        </a:p>
        <a:p>
          <a:r>
            <a:rPr lang="nb-NO" sz="1100" b="0">
              <a:solidFill>
                <a:sysClr val="windowText" lastClr="000000"/>
              </a:solidFill>
              <a:effectLst/>
              <a:latin typeface="+mn-lt"/>
              <a:ea typeface="+mn-ea"/>
              <a:cs typeface="+mn-cs"/>
            </a:rPr>
            <a:t>Level of application: Consolidated (CRR)</a:t>
          </a:r>
          <a:endParaRPr lang="nb-NO">
            <a:solidFill>
              <a:sysClr val="windowText" lastClr="000000"/>
            </a:solidFill>
            <a:effectLst/>
          </a:endParaRPr>
        </a:p>
      </xdr:txBody>
    </xdr:sp>
    <xdr:clientData/>
  </xdr:twoCellAnchor>
  <xdr:twoCellAnchor>
    <xdr:from>
      <xdr:col>2</xdr:col>
      <xdr:colOff>1636059</xdr:colOff>
      <xdr:row>10</xdr:row>
      <xdr:rowOff>56029</xdr:rowOff>
    </xdr:from>
    <xdr:to>
      <xdr:col>4</xdr:col>
      <xdr:colOff>14007</xdr:colOff>
      <xdr:row>11</xdr:row>
      <xdr:rowOff>105333</xdr:rowOff>
    </xdr:to>
    <xdr:sp macro="" textlink="">
      <xdr:nvSpPr>
        <xdr:cNvPr id="3" name="Avrundet rektangel 2">
          <a:hlinkClick xmlns:r="http://schemas.openxmlformats.org/officeDocument/2006/relationships" r:id="rId1"/>
        </xdr:cNvPr>
        <xdr:cNvSpPr/>
      </xdr:nvSpPr>
      <xdr:spPr>
        <a:xfrm>
          <a:off x="1927412" y="898711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xdr:colOff>
      <xdr:row>26</xdr:row>
      <xdr:rowOff>145677</xdr:rowOff>
    </xdr:from>
    <xdr:to>
      <xdr:col>4</xdr:col>
      <xdr:colOff>123267</xdr:colOff>
      <xdr:row>53</xdr:row>
      <xdr:rowOff>1</xdr:rowOff>
    </xdr:to>
    <xdr:sp macro="" textlink="">
      <xdr:nvSpPr>
        <xdr:cNvPr id="4" name="Rektangel 3"/>
        <xdr:cNvSpPr/>
      </xdr:nvSpPr>
      <xdr:spPr>
        <a:xfrm>
          <a:off x="291355" y="5020236"/>
          <a:ext cx="5132294"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3</xdr:col>
      <xdr:colOff>1131793</xdr:colOff>
      <xdr:row>24</xdr:row>
      <xdr:rowOff>67236</xdr:rowOff>
    </xdr:from>
    <xdr:to>
      <xdr:col>4</xdr:col>
      <xdr:colOff>1571624</xdr:colOff>
      <xdr:row>25</xdr:row>
      <xdr:rowOff>116540</xdr:rowOff>
    </xdr:to>
    <xdr:sp macro="" textlink="">
      <xdr:nvSpPr>
        <xdr:cNvPr id="5" name="Avrundet rektangel 4">
          <a:hlinkClick xmlns:r="http://schemas.openxmlformats.org/officeDocument/2006/relationships" r:id="rId1"/>
        </xdr:cNvPr>
        <xdr:cNvSpPr/>
      </xdr:nvSpPr>
      <xdr:spPr>
        <a:xfrm>
          <a:off x="4852146" y="458320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257735</xdr:colOff>
      <xdr:row>84</xdr:row>
      <xdr:rowOff>123265</xdr:rowOff>
    </xdr:from>
    <xdr:to>
      <xdr:col>3</xdr:col>
      <xdr:colOff>4538382</xdr:colOff>
      <xdr:row>109</xdr:row>
      <xdr:rowOff>145677</xdr:rowOff>
    </xdr:to>
    <xdr:sp macro="" textlink="">
      <xdr:nvSpPr>
        <xdr:cNvPr id="4" name="Rektangel 3"/>
        <xdr:cNvSpPr/>
      </xdr:nvSpPr>
      <xdr:spPr>
        <a:xfrm>
          <a:off x="257735" y="21593736"/>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3</xdr:col>
      <xdr:colOff>9177618</xdr:colOff>
      <xdr:row>83</xdr:row>
      <xdr:rowOff>67236</xdr:rowOff>
    </xdr:from>
    <xdr:to>
      <xdr:col>5</xdr:col>
      <xdr:colOff>36419</xdr:colOff>
      <xdr:row>84</xdr:row>
      <xdr:rowOff>105333</xdr:rowOff>
    </xdr:to>
    <xdr:sp macro="" textlink="">
      <xdr:nvSpPr>
        <xdr:cNvPr id="5" name="Avrundet rektangel 4">
          <a:hlinkClick xmlns:r="http://schemas.openxmlformats.org/officeDocument/2006/relationships" r:id="rId1"/>
        </xdr:cNvPr>
        <xdr:cNvSpPr/>
      </xdr:nvSpPr>
      <xdr:spPr>
        <a:xfrm>
          <a:off x="9906000" y="15060707"/>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276784</xdr:colOff>
      <xdr:row>52</xdr:row>
      <xdr:rowOff>10646</xdr:rowOff>
    </xdr:from>
    <xdr:to>
      <xdr:col>4</xdr:col>
      <xdr:colOff>829235</xdr:colOff>
      <xdr:row>77</xdr:row>
      <xdr:rowOff>31378</xdr:rowOff>
    </xdr:to>
    <xdr:sp macro="" textlink="">
      <xdr:nvSpPr>
        <xdr:cNvPr id="2" name="Rektangel 1"/>
        <xdr:cNvSpPr/>
      </xdr:nvSpPr>
      <xdr:spPr>
        <a:xfrm>
          <a:off x="276784" y="19794071"/>
          <a:ext cx="5572126" cy="470703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15</xdr:col>
      <xdr:colOff>853328</xdr:colOff>
      <xdr:row>50</xdr:row>
      <xdr:rowOff>82924</xdr:rowOff>
    </xdr:from>
    <xdr:to>
      <xdr:col>18</xdr:col>
      <xdr:colOff>15688</xdr:colOff>
      <xdr:row>51</xdr:row>
      <xdr:rowOff>121022</xdr:rowOff>
    </xdr:to>
    <xdr:sp macro="" textlink="">
      <xdr:nvSpPr>
        <xdr:cNvPr id="6" name="Avrundet rektangel 5">
          <a:hlinkClick xmlns:r="http://schemas.openxmlformats.org/officeDocument/2006/relationships" r:id="rId1"/>
        </xdr:cNvPr>
        <xdr:cNvSpPr/>
      </xdr:nvSpPr>
      <xdr:spPr>
        <a:xfrm>
          <a:off x="16350503" y="1948534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268941</xdr:colOff>
      <xdr:row>21</xdr:row>
      <xdr:rowOff>56029</xdr:rowOff>
    </xdr:from>
    <xdr:to>
      <xdr:col>5</xdr:col>
      <xdr:colOff>201705</xdr:colOff>
      <xdr:row>47</xdr:row>
      <xdr:rowOff>89647</xdr:rowOff>
    </xdr:to>
    <xdr:sp macro="" textlink="">
      <xdr:nvSpPr>
        <xdr:cNvPr id="5" name="Rektangel 4"/>
        <xdr:cNvSpPr/>
      </xdr:nvSpPr>
      <xdr:spPr>
        <a:xfrm>
          <a:off x="268941" y="7653617"/>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4</xdr:col>
      <xdr:colOff>840441</xdr:colOff>
      <xdr:row>19</xdr:row>
      <xdr:rowOff>44824</xdr:rowOff>
    </xdr:from>
    <xdr:to>
      <xdr:col>7</xdr:col>
      <xdr:colOff>2801</xdr:colOff>
      <xdr:row>20</xdr:row>
      <xdr:rowOff>94128</xdr:rowOff>
    </xdr:to>
    <xdr:sp macro="" textlink="">
      <xdr:nvSpPr>
        <xdr:cNvPr id="4" name="Avrundet rektangel 3">
          <a:hlinkClick xmlns:r="http://schemas.openxmlformats.org/officeDocument/2006/relationships" r:id="rId1"/>
        </xdr:cNvPr>
        <xdr:cNvSpPr/>
      </xdr:nvSpPr>
      <xdr:spPr>
        <a:xfrm>
          <a:off x="4964206" y="69924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270621</xdr:colOff>
      <xdr:row>32</xdr:row>
      <xdr:rowOff>36418</xdr:rowOff>
    </xdr:from>
    <xdr:to>
      <xdr:col>2</xdr:col>
      <xdr:colOff>5118846</xdr:colOff>
      <xdr:row>58</xdr:row>
      <xdr:rowOff>70036</xdr:rowOff>
    </xdr:to>
    <xdr:sp macro="" textlink="">
      <xdr:nvSpPr>
        <xdr:cNvPr id="6" name="Rektangel 5"/>
        <xdr:cNvSpPr/>
      </xdr:nvSpPr>
      <xdr:spPr>
        <a:xfrm>
          <a:off x="270621" y="8370793"/>
          <a:ext cx="5438775" cy="473896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b="0">
            <a:solidFill>
              <a:sysClr val="windowText" lastClr="000000"/>
            </a:solidFill>
          </a:endParaRPr>
        </a:p>
        <a:p>
          <a:pPr algn="l"/>
          <a:endParaRPr lang="nb-NO" sz="1100" b="1">
            <a:solidFill>
              <a:sysClr val="windowText" lastClr="000000"/>
            </a:solidFill>
          </a:endParaRPr>
        </a:p>
      </xdr:txBody>
    </xdr:sp>
    <xdr:clientData/>
  </xdr:twoCellAnchor>
  <xdr:twoCellAnchor>
    <xdr:from>
      <xdr:col>2</xdr:col>
      <xdr:colOff>5468470</xdr:colOff>
      <xdr:row>30</xdr:row>
      <xdr:rowOff>67235</xdr:rowOff>
    </xdr:from>
    <xdr:to>
      <xdr:col>4</xdr:col>
      <xdr:colOff>25213</xdr:colOff>
      <xdr:row>31</xdr:row>
      <xdr:rowOff>116539</xdr:rowOff>
    </xdr:to>
    <xdr:sp macro="" textlink="">
      <xdr:nvSpPr>
        <xdr:cNvPr id="4" name="Avrundet rektangel 3">
          <a:hlinkClick xmlns:r="http://schemas.openxmlformats.org/officeDocument/2006/relationships" r:id="rId1"/>
        </xdr:cNvPr>
        <xdr:cNvSpPr/>
      </xdr:nvSpPr>
      <xdr:spPr>
        <a:xfrm>
          <a:off x="6062382" y="794497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237003</xdr:colOff>
      <xdr:row>20</xdr:row>
      <xdr:rowOff>36419</xdr:rowOff>
    </xdr:from>
    <xdr:to>
      <xdr:col>5</xdr:col>
      <xdr:colOff>479611</xdr:colOff>
      <xdr:row>46</xdr:row>
      <xdr:rowOff>70037</xdr:rowOff>
    </xdr:to>
    <xdr:sp macro="" textlink="">
      <xdr:nvSpPr>
        <xdr:cNvPr id="4" name="Rektangel 3"/>
        <xdr:cNvSpPr/>
      </xdr:nvSpPr>
      <xdr:spPr>
        <a:xfrm>
          <a:off x="237003" y="3801595"/>
          <a:ext cx="5442137" cy="469526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4</xdr:col>
      <xdr:colOff>3194538</xdr:colOff>
      <xdr:row>18</xdr:row>
      <xdr:rowOff>37497</xdr:rowOff>
    </xdr:from>
    <xdr:to>
      <xdr:col>6</xdr:col>
      <xdr:colOff>6680</xdr:colOff>
      <xdr:row>19</xdr:row>
      <xdr:rowOff>86801</xdr:rowOff>
    </xdr:to>
    <xdr:sp macro="" textlink="">
      <xdr:nvSpPr>
        <xdr:cNvPr id="5" name="Avrundet rektangel 4">
          <a:hlinkClick xmlns:r="http://schemas.openxmlformats.org/officeDocument/2006/relationships" r:id="rId1"/>
        </xdr:cNvPr>
        <xdr:cNvSpPr/>
      </xdr:nvSpPr>
      <xdr:spPr>
        <a:xfrm>
          <a:off x="4095750" y="3510459"/>
          <a:ext cx="2014257" cy="23247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257736</xdr:colOff>
      <xdr:row>45</xdr:row>
      <xdr:rowOff>134471</xdr:rowOff>
    </xdr:from>
    <xdr:to>
      <xdr:col>7</xdr:col>
      <xdr:colOff>0</xdr:colOff>
      <xdr:row>71</xdr:row>
      <xdr:rowOff>168089</xdr:rowOff>
    </xdr:to>
    <xdr:sp macro="" textlink="">
      <xdr:nvSpPr>
        <xdr:cNvPr id="2" name="Rektangel 1"/>
        <xdr:cNvSpPr/>
      </xdr:nvSpPr>
      <xdr:spPr>
        <a:xfrm>
          <a:off x="257736" y="8796618"/>
          <a:ext cx="5009029"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4</xdr:col>
      <xdr:colOff>2353235</xdr:colOff>
      <xdr:row>43</xdr:row>
      <xdr:rowOff>56029</xdr:rowOff>
    </xdr:from>
    <xdr:to>
      <xdr:col>7</xdr:col>
      <xdr:colOff>0</xdr:colOff>
      <xdr:row>44</xdr:row>
      <xdr:rowOff>105333</xdr:rowOff>
    </xdr:to>
    <xdr:sp macro="" textlink="">
      <xdr:nvSpPr>
        <xdr:cNvPr id="5" name="Avrundet rektangel 4">
          <a:hlinkClick xmlns:r="http://schemas.openxmlformats.org/officeDocument/2006/relationships" r:id="rId1"/>
        </xdr:cNvPr>
        <xdr:cNvSpPr/>
      </xdr:nvSpPr>
      <xdr:spPr>
        <a:xfrm>
          <a:off x="3227294" y="80458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05"/>
  <sheetViews>
    <sheetView tabSelected="1" workbookViewId="0"/>
  </sheetViews>
  <sheetFormatPr baseColWidth="10" defaultRowHeight="12.75" x14ac:dyDescent="0.2"/>
  <cols>
    <col min="1" max="16384" width="11.42578125" style="278"/>
  </cols>
  <sheetData>
    <row r="1" spans="2:2" ht="14.25" customHeight="1" x14ac:dyDescent="0.2"/>
    <row r="2" spans="2:2" ht="14.25" customHeight="1" x14ac:dyDescent="0.2"/>
    <row r="3" spans="2:2" ht="14.25" customHeight="1" x14ac:dyDescent="0.25">
      <c r="B3" s="277"/>
    </row>
    <row r="4" spans="2:2" ht="14.25" customHeight="1" x14ac:dyDescent="0.2"/>
    <row r="5" spans="2:2" ht="14.25" customHeight="1" x14ac:dyDescent="0.2">
      <c r="B5" s="280"/>
    </row>
    <row r="6" spans="2:2" ht="14.25" customHeight="1" x14ac:dyDescent="0.2"/>
    <row r="7" spans="2:2" ht="14.25" customHeight="1" x14ac:dyDescent="0.2">
      <c r="B7" s="276"/>
    </row>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tabColor rgb="FF00B0F0"/>
  </sheetPr>
  <dimension ref="A1:J43"/>
  <sheetViews>
    <sheetView zoomScaleNormal="100" workbookViewId="0"/>
  </sheetViews>
  <sheetFormatPr baseColWidth="10" defaultRowHeight="14.25" x14ac:dyDescent="0.2"/>
  <cols>
    <col min="1" max="2" width="4.28515625" style="22" customWidth="1"/>
    <col min="3" max="4" width="2.140625" style="22" customWidth="1"/>
    <col min="5" max="5" width="37" style="22" customWidth="1"/>
    <col min="6" max="7" width="14.28515625" style="22" customWidth="1"/>
    <col min="8" max="16384" width="11.42578125" style="22"/>
  </cols>
  <sheetData>
    <row r="1" spans="1:7" ht="18.75" customHeight="1" x14ac:dyDescent="0.2"/>
    <row r="2" spans="1:7" ht="18.75" customHeight="1" x14ac:dyDescent="0.2">
      <c r="A2" s="23" t="s">
        <v>3</v>
      </c>
      <c r="B2" s="24"/>
      <c r="C2" s="24"/>
      <c r="D2" s="25"/>
      <c r="E2" s="25"/>
      <c r="F2" s="25"/>
      <c r="G2" s="131"/>
    </row>
    <row r="3" spans="1:7" ht="14.25" customHeight="1" x14ac:dyDescent="0.2">
      <c r="A3" s="23"/>
      <c r="B3" s="24"/>
      <c r="C3" s="24"/>
      <c r="D3" s="25"/>
      <c r="E3" s="25"/>
      <c r="F3" s="25"/>
    </row>
    <row r="4" spans="1:7" ht="14.25" customHeight="1" x14ac:dyDescent="0.2">
      <c r="A4" s="23"/>
      <c r="B4" s="26" t="s">
        <v>521</v>
      </c>
      <c r="C4" s="27"/>
      <c r="D4" s="25"/>
      <c r="E4" s="25"/>
      <c r="F4" s="25"/>
    </row>
    <row r="5" spans="1:7" ht="14.25" customHeight="1" thickBot="1" x14ac:dyDescent="0.25">
      <c r="A5" s="23"/>
      <c r="B5" s="26"/>
      <c r="C5" s="27"/>
      <c r="D5" s="25"/>
      <c r="E5" s="25"/>
      <c r="F5" s="25"/>
    </row>
    <row r="6" spans="1:7" ht="14.25" customHeight="1" x14ac:dyDescent="0.2">
      <c r="B6" s="28"/>
      <c r="C6" s="29"/>
      <c r="F6" s="30" t="s">
        <v>44</v>
      </c>
      <c r="G6" s="65" t="s">
        <v>45</v>
      </c>
    </row>
    <row r="7" spans="1:7" ht="23.25" customHeight="1" thickBot="1" x14ac:dyDescent="0.25">
      <c r="B7" s="32"/>
      <c r="C7" s="33"/>
      <c r="D7" s="33"/>
      <c r="E7" s="34"/>
      <c r="F7" s="35" t="s">
        <v>82</v>
      </c>
      <c r="G7" s="66" t="s">
        <v>83</v>
      </c>
    </row>
    <row r="8" spans="1:7" ht="14.25" customHeight="1" x14ac:dyDescent="0.2">
      <c r="B8" s="67">
        <v>1</v>
      </c>
      <c r="C8" s="11" t="s">
        <v>84</v>
      </c>
      <c r="D8" s="12"/>
      <c r="E8" s="12"/>
      <c r="F8" s="269"/>
      <c r="G8" s="270"/>
    </row>
    <row r="9" spans="1:7" ht="14.25" customHeight="1" x14ac:dyDescent="0.2">
      <c r="B9" s="68">
        <v>2</v>
      </c>
      <c r="C9" s="13" t="s">
        <v>85</v>
      </c>
      <c r="D9" s="14"/>
      <c r="E9" s="14"/>
      <c r="F9" s="271"/>
      <c r="G9" s="143"/>
    </row>
    <row r="10" spans="1:7" ht="14.25" customHeight="1" x14ac:dyDescent="0.2">
      <c r="B10" s="68">
        <v>3</v>
      </c>
      <c r="C10" s="13" t="s">
        <v>86</v>
      </c>
      <c r="D10" s="14"/>
      <c r="E10" s="14"/>
      <c r="F10" s="271"/>
      <c r="G10" s="143"/>
    </row>
    <row r="11" spans="1:7" ht="14.25" customHeight="1" x14ac:dyDescent="0.2">
      <c r="B11" s="68">
        <v>4</v>
      </c>
      <c r="C11" s="15"/>
      <c r="D11" s="16" t="s">
        <v>87</v>
      </c>
      <c r="E11" s="16"/>
      <c r="F11" s="271"/>
      <c r="G11" s="143"/>
    </row>
    <row r="12" spans="1:7" ht="14.25" customHeight="1" x14ac:dyDescent="0.2">
      <c r="B12" s="68">
        <v>5</v>
      </c>
      <c r="C12" s="15"/>
      <c r="D12" s="16" t="s">
        <v>88</v>
      </c>
      <c r="E12" s="16"/>
      <c r="F12" s="271"/>
      <c r="G12" s="143"/>
    </row>
    <row r="13" spans="1:7" ht="14.25" customHeight="1" x14ac:dyDescent="0.2">
      <c r="B13" s="68">
        <v>6</v>
      </c>
      <c r="C13" s="13" t="s">
        <v>89</v>
      </c>
      <c r="D13" s="14"/>
      <c r="E13" s="14"/>
      <c r="F13" s="271"/>
      <c r="G13" s="143"/>
    </row>
    <row r="14" spans="1:7" ht="14.25" customHeight="1" x14ac:dyDescent="0.2">
      <c r="B14" s="68">
        <v>7</v>
      </c>
      <c r="C14" s="15"/>
      <c r="D14" s="16" t="s">
        <v>90</v>
      </c>
      <c r="E14" s="16"/>
      <c r="F14" s="271"/>
      <c r="G14" s="143"/>
    </row>
    <row r="15" spans="1:7" ht="14.25" customHeight="1" x14ac:dyDescent="0.2">
      <c r="B15" s="68">
        <v>8</v>
      </c>
      <c r="C15" s="15"/>
      <c r="D15" s="16"/>
      <c r="E15" s="16" t="s">
        <v>91</v>
      </c>
      <c r="F15" s="271"/>
      <c r="G15" s="143"/>
    </row>
    <row r="16" spans="1:7" ht="14.25" customHeight="1" x14ac:dyDescent="0.2">
      <c r="B16" s="68">
        <v>9</v>
      </c>
      <c r="C16" s="15"/>
      <c r="D16" s="16"/>
      <c r="E16" s="16" t="s">
        <v>92</v>
      </c>
      <c r="F16" s="271"/>
      <c r="G16" s="143"/>
    </row>
    <row r="17" spans="2:10" ht="14.25" customHeight="1" x14ac:dyDescent="0.2">
      <c r="B17" s="68">
        <v>10</v>
      </c>
      <c r="C17" s="15"/>
      <c r="D17" s="16" t="s">
        <v>93</v>
      </c>
      <c r="E17" s="16"/>
      <c r="F17" s="271"/>
      <c r="G17" s="143"/>
    </row>
    <row r="18" spans="2:10" ht="14.25" customHeight="1" x14ac:dyDescent="0.2">
      <c r="B18" s="68">
        <v>11</v>
      </c>
      <c r="C18" s="15"/>
      <c r="D18" s="16" t="s">
        <v>94</v>
      </c>
      <c r="E18" s="16"/>
      <c r="F18" s="271"/>
      <c r="G18" s="143"/>
    </row>
    <row r="19" spans="2:10" ht="14.25" customHeight="1" x14ac:dyDescent="0.2">
      <c r="B19" s="68">
        <v>12</v>
      </c>
      <c r="C19" s="15"/>
      <c r="D19" s="16"/>
      <c r="E19" s="16" t="s">
        <v>91</v>
      </c>
      <c r="F19" s="271"/>
      <c r="G19" s="143"/>
    </row>
    <row r="20" spans="2:10" ht="14.25" customHeight="1" x14ac:dyDescent="0.2">
      <c r="B20" s="68">
        <v>13</v>
      </c>
      <c r="C20" s="15"/>
      <c r="D20" s="16"/>
      <c r="E20" s="16" t="s">
        <v>92</v>
      </c>
      <c r="F20" s="271"/>
      <c r="G20" s="143"/>
    </row>
    <row r="21" spans="2:10" ht="14.25" customHeight="1" x14ac:dyDescent="0.2">
      <c r="B21" s="68">
        <v>14</v>
      </c>
      <c r="C21" s="13" t="s">
        <v>95</v>
      </c>
      <c r="D21" s="14"/>
      <c r="E21" s="14"/>
      <c r="F21" s="271"/>
      <c r="G21" s="143"/>
    </row>
    <row r="22" spans="2:10" ht="14.25" customHeight="1" x14ac:dyDescent="0.2">
      <c r="B22" s="69">
        <v>15</v>
      </c>
      <c r="C22" s="17" t="s">
        <v>96</v>
      </c>
      <c r="D22" s="18"/>
      <c r="E22" s="18"/>
      <c r="F22" s="272"/>
      <c r="G22" s="144"/>
    </row>
    <row r="23" spans="2:10" ht="14.25" customHeight="1" x14ac:dyDescent="0.2">
      <c r="B23" s="68">
        <v>16</v>
      </c>
      <c r="C23" s="14" t="s">
        <v>84</v>
      </c>
      <c r="D23" s="14"/>
      <c r="E23" s="14"/>
      <c r="F23" s="272">
        <v>0</v>
      </c>
      <c r="G23" s="144">
        <v>0</v>
      </c>
    </row>
    <row r="24" spans="2:10" ht="14.25" customHeight="1" x14ac:dyDescent="0.2">
      <c r="B24" s="68">
        <v>17</v>
      </c>
      <c r="C24" s="14" t="s">
        <v>97</v>
      </c>
      <c r="D24" s="14"/>
      <c r="E24" s="14"/>
      <c r="F24" s="271">
        <v>181.36</v>
      </c>
      <c r="G24" s="143">
        <v>181.36010000000002</v>
      </c>
      <c r="I24" s="313"/>
      <c r="J24" s="313"/>
    </row>
    <row r="25" spans="2:10" ht="14.25" customHeight="1" x14ac:dyDescent="0.2">
      <c r="B25" s="68">
        <v>18</v>
      </c>
      <c r="C25" s="14" t="s">
        <v>98</v>
      </c>
      <c r="D25" s="14"/>
      <c r="E25" s="14"/>
      <c r="F25" s="271">
        <v>0</v>
      </c>
      <c r="G25" s="143">
        <v>0</v>
      </c>
      <c r="I25" s="313"/>
      <c r="J25" s="313"/>
    </row>
    <row r="26" spans="2:10" ht="14.25" customHeight="1" x14ac:dyDescent="0.2">
      <c r="B26" s="68">
        <v>19</v>
      </c>
      <c r="C26" s="14" t="s">
        <v>99</v>
      </c>
      <c r="D26" s="14"/>
      <c r="E26" s="14"/>
      <c r="F26" s="271">
        <v>0</v>
      </c>
      <c r="G26" s="143">
        <v>0</v>
      </c>
      <c r="I26" s="313"/>
      <c r="J26" s="313"/>
    </row>
    <row r="27" spans="2:10" ht="14.25" customHeight="1" x14ac:dyDescent="0.2">
      <c r="B27" s="68">
        <v>20</v>
      </c>
      <c r="C27" s="14" t="s">
        <v>100</v>
      </c>
      <c r="D27" s="14"/>
      <c r="E27" s="14"/>
      <c r="F27" s="271">
        <v>0</v>
      </c>
      <c r="G27" s="143">
        <v>0</v>
      </c>
      <c r="I27" s="313"/>
      <c r="J27" s="313"/>
    </row>
    <row r="28" spans="2:10" ht="14.25" customHeight="1" x14ac:dyDescent="0.2">
      <c r="B28" s="68">
        <v>21</v>
      </c>
      <c r="C28" s="14" t="s">
        <v>101</v>
      </c>
      <c r="D28" s="14"/>
      <c r="E28" s="14"/>
      <c r="F28" s="271">
        <v>143.41039999999998</v>
      </c>
      <c r="G28" s="143">
        <v>128.04410000000001</v>
      </c>
      <c r="I28" s="313"/>
      <c r="J28" s="313"/>
    </row>
    <row r="29" spans="2:10" ht="14.25" customHeight="1" x14ac:dyDescent="0.2">
      <c r="B29" s="68">
        <v>22</v>
      </c>
      <c r="C29" s="14" t="s">
        <v>86</v>
      </c>
      <c r="D29" s="14"/>
      <c r="E29" s="14"/>
      <c r="F29" s="271">
        <v>3908.4256</v>
      </c>
      <c r="G29" s="143">
        <v>3809.5412999999999</v>
      </c>
      <c r="I29" s="313"/>
      <c r="J29" s="313"/>
    </row>
    <row r="30" spans="2:10" ht="14.25" customHeight="1" x14ac:dyDescent="0.2">
      <c r="B30" s="68">
        <v>23</v>
      </c>
      <c r="C30" s="15"/>
      <c r="D30" s="16" t="s">
        <v>102</v>
      </c>
      <c r="E30" s="16"/>
      <c r="F30" s="490">
        <v>505.1626</v>
      </c>
      <c r="G30" s="491">
        <v>494.32159999999999</v>
      </c>
      <c r="I30" s="313"/>
      <c r="J30" s="313"/>
    </row>
    <row r="31" spans="2:10" ht="14.25" customHeight="1" x14ac:dyDescent="0.2">
      <c r="B31" s="68">
        <v>24</v>
      </c>
      <c r="C31" s="13" t="s">
        <v>89</v>
      </c>
      <c r="D31" s="14"/>
      <c r="E31" s="14"/>
      <c r="F31" s="271">
        <v>2416.3625000000002</v>
      </c>
      <c r="G31" s="143">
        <v>2456.4184</v>
      </c>
      <c r="I31" s="313"/>
      <c r="J31" s="313"/>
    </row>
    <row r="32" spans="2:10" ht="14.25" customHeight="1" x14ac:dyDescent="0.2">
      <c r="B32" s="68">
        <v>25</v>
      </c>
      <c r="C32" s="15"/>
      <c r="D32" s="16" t="s">
        <v>102</v>
      </c>
      <c r="E32" s="16"/>
      <c r="F32" s="490">
        <v>802.99649999999997</v>
      </c>
      <c r="G32" s="491">
        <v>813.33309999999994</v>
      </c>
      <c r="I32" s="313"/>
      <c r="J32" s="313"/>
    </row>
    <row r="33" spans="2:10" ht="14.25" customHeight="1" x14ac:dyDescent="0.2">
      <c r="B33" s="68">
        <v>26</v>
      </c>
      <c r="C33" s="13" t="s">
        <v>103</v>
      </c>
      <c r="D33" s="14"/>
      <c r="E33" s="14"/>
      <c r="F33" s="271">
        <v>17436.936000000002</v>
      </c>
      <c r="G33" s="143">
        <v>16983.781200000001</v>
      </c>
      <c r="I33" s="313"/>
      <c r="J33" s="313"/>
    </row>
    <row r="34" spans="2:10" ht="14.25" customHeight="1" x14ac:dyDescent="0.2">
      <c r="B34" s="68">
        <v>27</v>
      </c>
      <c r="C34" s="15"/>
      <c r="D34" s="16" t="s">
        <v>102</v>
      </c>
      <c r="E34" s="16"/>
      <c r="F34" s="490">
        <v>4230.0216</v>
      </c>
      <c r="G34" s="491">
        <v>4000.1181000000001</v>
      </c>
      <c r="I34" s="313"/>
      <c r="J34" s="313"/>
    </row>
    <row r="35" spans="2:10" ht="14.25" customHeight="1" x14ac:dyDescent="0.2">
      <c r="B35" s="68">
        <v>28</v>
      </c>
      <c r="C35" s="14" t="s">
        <v>104</v>
      </c>
      <c r="D35" s="14"/>
      <c r="E35" s="14"/>
      <c r="F35" s="271">
        <v>41.1402</v>
      </c>
      <c r="G35" s="143">
        <v>40.724199999999996</v>
      </c>
      <c r="I35" s="313"/>
      <c r="J35" s="313"/>
    </row>
    <row r="36" spans="2:10" ht="14.25" customHeight="1" x14ac:dyDescent="0.2">
      <c r="B36" s="68">
        <v>29</v>
      </c>
      <c r="C36" s="14" t="s">
        <v>105</v>
      </c>
      <c r="D36" s="14"/>
      <c r="E36" s="14"/>
      <c r="F36" s="271">
        <v>0</v>
      </c>
      <c r="G36" s="143">
        <v>0</v>
      </c>
      <c r="I36" s="313"/>
      <c r="J36" s="313"/>
    </row>
    <row r="37" spans="2:10" ht="14.25" customHeight="1" x14ac:dyDescent="0.2">
      <c r="B37" s="68">
        <v>30</v>
      </c>
      <c r="C37" s="14" t="s">
        <v>106</v>
      </c>
      <c r="D37" s="14"/>
      <c r="E37" s="14"/>
      <c r="F37" s="271">
        <v>0</v>
      </c>
      <c r="G37" s="143">
        <v>0</v>
      </c>
      <c r="I37" s="313"/>
      <c r="J37" s="313"/>
    </row>
    <row r="38" spans="2:10" ht="14.25" customHeight="1" x14ac:dyDescent="0.2">
      <c r="B38" s="70">
        <v>31</v>
      </c>
      <c r="C38" s="556" t="s">
        <v>107</v>
      </c>
      <c r="D38" s="557"/>
      <c r="E38" s="557"/>
      <c r="F38" s="271">
        <v>0</v>
      </c>
      <c r="G38" s="143">
        <v>0</v>
      </c>
      <c r="I38" s="313"/>
      <c r="J38" s="313"/>
    </row>
    <row r="39" spans="2:10" ht="14.25" customHeight="1" x14ac:dyDescent="0.2">
      <c r="B39" s="68">
        <v>32</v>
      </c>
      <c r="C39" s="13" t="s">
        <v>108</v>
      </c>
      <c r="D39" s="14"/>
      <c r="E39" s="14"/>
      <c r="F39" s="271">
        <v>0</v>
      </c>
      <c r="G39" s="143">
        <v>0</v>
      </c>
      <c r="I39" s="313"/>
      <c r="J39" s="313"/>
    </row>
    <row r="40" spans="2:10" ht="14.25" customHeight="1" x14ac:dyDescent="0.2">
      <c r="B40" s="68">
        <v>33</v>
      </c>
      <c r="C40" s="13" t="s">
        <v>109</v>
      </c>
      <c r="D40" s="14"/>
      <c r="E40" s="14"/>
      <c r="F40" s="271">
        <v>0</v>
      </c>
      <c r="G40" s="143">
        <v>0</v>
      </c>
      <c r="I40" s="313"/>
      <c r="J40" s="313"/>
    </row>
    <row r="41" spans="2:10" ht="14.25" customHeight="1" x14ac:dyDescent="0.2">
      <c r="B41" s="68">
        <v>34</v>
      </c>
      <c r="C41" s="13" t="s">
        <v>110</v>
      </c>
      <c r="D41" s="14"/>
      <c r="E41" s="14"/>
      <c r="F41" s="272">
        <v>0</v>
      </c>
      <c r="G41" s="144">
        <v>0</v>
      </c>
      <c r="I41" s="313"/>
      <c r="J41" s="313"/>
    </row>
    <row r="42" spans="2:10" ht="14.25" customHeight="1" x14ac:dyDescent="0.2">
      <c r="B42" s="69">
        <v>35</v>
      </c>
      <c r="C42" s="17" t="s">
        <v>111</v>
      </c>
      <c r="D42" s="18"/>
      <c r="E42" s="18"/>
      <c r="F42" s="272">
        <v>24127.634700000002</v>
      </c>
      <c r="G42" s="144">
        <v>23599.869300000002</v>
      </c>
      <c r="I42" s="313"/>
      <c r="J42" s="313"/>
    </row>
    <row r="43" spans="2:10" ht="14.25" customHeight="1" thickBot="1" x14ac:dyDescent="0.25">
      <c r="B43" s="71">
        <v>36</v>
      </c>
      <c r="C43" s="72" t="s">
        <v>58</v>
      </c>
      <c r="D43" s="73"/>
      <c r="E43" s="73"/>
      <c r="F43" s="273">
        <v>24127.634700000002</v>
      </c>
      <c r="G43" s="265">
        <v>23599.869300000002</v>
      </c>
      <c r="I43" s="313"/>
      <c r="J43" s="313"/>
    </row>
  </sheetData>
  <mergeCells count="1">
    <mergeCell ref="C38:E38"/>
  </mergeCells>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36"/>
  <sheetViews>
    <sheetView workbookViewId="0"/>
  </sheetViews>
  <sheetFormatPr baseColWidth="10" defaultRowHeight="14.25" x14ac:dyDescent="0.2"/>
  <cols>
    <col min="1" max="2" width="4.28515625" style="359" customWidth="1"/>
    <col min="3" max="3" width="45.28515625" style="359" customWidth="1"/>
    <col min="4" max="14" width="14.28515625" style="359" customWidth="1"/>
    <col min="15" max="16384" width="11.42578125" style="359"/>
  </cols>
  <sheetData>
    <row r="1" spans="1:14" ht="18.75" customHeight="1" x14ac:dyDescent="0.2"/>
    <row r="2" spans="1:14" ht="18.75" customHeight="1" x14ac:dyDescent="0.2">
      <c r="A2" s="380" t="s">
        <v>4</v>
      </c>
      <c r="B2" s="438"/>
      <c r="C2" s="438"/>
      <c r="D2" s="489"/>
      <c r="E2" s="436"/>
    </row>
    <row r="3" spans="1:14" ht="14.25" customHeight="1" x14ac:dyDescent="0.2">
      <c r="A3" s="380"/>
      <c r="B3" s="438"/>
      <c r="C3" s="438"/>
      <c r="D3" s="436"/>
      <c r="E3" s="436"/>
    </row>
    <row r="4" spans="1:14" ht="14.25" customHeight="1" x14ac:dyDescent="0.2">
      <c r="A4" s="380"/>
      <c r="B4" s="379" t="s">
        <v>520</v>
      </c>
      <c r="C4" s="437"/>
      <c r="D4" s="436"/>
      <c r="E4" s="436"/>
    </row>
    <row r="5" spans="1:14" ht="14.25" customHeight="1" thickBot="1" x14ac:dyDescent="0.25">
      <c r="A5" s="380"/>
      <c r="B5" s="418"/>
      <c r="C5" s="418"/>
      <c r="D5" s="418"/>
      <c r="E5" s="418"/>
      <c r="F5" s="418"/>
      <c r="G5" s="418"/>
      <c r="H5" s="418"/>
      <c r="I5" s="418"/>
      <c r="J5" s="418"/>
      <c r="K5" s="418"/>
      <c r="L5" s="418"/>
      <c r="M5" s="418"/>
      <c r="N5" s="418"/>
    </row>
    <row r="6" spans="1:14" ht="14.25" customHeight="1" x14ac:dyDescent="0.2">
      <c r="B6" s="418"/>
      <c r="C6" s="418"/>
      <c r="D6" s="435" t="s">
        <v>44</v>
      </c>
      <c r="E6" s="434" t="s">
        <v>116</v>
      </c>
    </row>
    <row r="7" spans="1:14" ht="14.25" customHeight="1" x14ac:dyDescent="0.2">
      <c r="B7" s="433"/>
      <c r="C7" s="433"/>
      <c r="D7" s="558" t="s">
        <v>543</v>
      </c>
      <c r="E7" s="559"/>
    </row>
    <row r="8" spans="1:14" ht="15" thickBot="1" x14ac:dyDescent="0.25">
      <c r="B8" s="432"/>
      <c r="C8" s="431"/>
      <c r="D8" s="361" t="s">
        <v>525</v>
      </c>
      <c r="E8" s="430" t="s">
        <v>58</v>
      </c>
    </row>
    <row r="9" spans="1:14" ht="14.25" customHeight="1" x14ac:dyDescent="0.2">
      <c r="B9" s="429">
        <v>1</v>
      </c>
      <c r="C9" s="428" t="s">
        <v>84</v>
      </c>
      <c r="D9" s="127"/>
      <c r="E9" s="128"/>
    </row>
    <row r="10" spans="1:14" ht="14.25" customHeight="1" x14ac:dyDescent="0.2">
      <c r="B10" s="426">
        <v>2</v>
      </c>
      <c r="C10" s="425" t="s">
        <v>85</v>
      </c>
      <c r="D10" s="129"/>
      <c r="E10" s="125"/>
    </row>
    <row r="11" spans="1:14" ht="14.25" customHeight="1" x14ac:dyDescent="0.2">
      <c r="B11" s="426">
        <v>3</v>
      </c>
      <c r="C11" s="425" t="s">
        <v>86</v>
      </c>
      <c r="D11" s="129"/>
      <c r="E11" s="125"/>
    </row>
    <row r="12" spans="1:14" ht="14.25" customHeight="1" x14ac:dyDescent="0.2">
      <c r="B12" s="426">
        <v>4</v>
      </c>
      <c r="C12" s="425" t="s">
        <v>89</v>
      </c>
      <c r="D12" s="129"/>
      <c r="E12" s="125"/>
    </row>
    <row r="13" spans="1:14" ht="14.25" customHeight="1" x14ac:dyDescent="0.2">
      <c r="B13" s="426">
        <v>5</v>
      </c>
      <c r="C13" s="425" t="s">
        <v>95</v>
      </c>
      <c r="D13" s="129"/>
      <c r="E13" s="189"/>
    </row>
    <row r="14" spans="1:14" ht="14.25" customHeight="1" x14ac:dyDescent="0.2">
      <c r="B14" s="424">
        <v>6</v>
      </c>
      <c r="C14" s="423" t="s">
        <v>96</v>
      </c>
      <c r="D14" s="422"/>
      <c r="E14" s="427"/>
    </row>
    <row r="15" spans="1:14" ht="14.25" customHeight="1" x14ac:dyDescent="0.2">
      <c r="B15" s="426">
        <v>7</v>
      </c>
      <c r="C15" s="425" t="s">
        <v>84</v>
      </c>
      <c r="D15" s="129"/>
      <c r="E15" s="125"/>
    </row>
    <row r="16" spans="1:14" ht="14.25" customHeight="1" x14ac:dyDescent="0.2">
      <c r="B16" s="426">
        <v>8</v>
      </c>
      <c r="C16" s="425" t="s">
        <v>97</v>
      </c>
      <c r="D16" s="129">
        <v>181.36000289</v>
      </c>
      <c r="E16" s="125">
        <v>181.36000289</v>
      </c>
      <c r="G16" s="468"/>
      <c r="H16" s="468"/>
    </row>
    <row r="17" spans="2:8" ht="14.25" customHeight="1" x14ac:dyDescent="0.2">
      <c r="B17" s="426">
        <v>9</v>
      </c>
      <c r="C17" s="425" t="s">
        <v>98</v>
      </c>
      <c r="D17" s="129">
        <v>0</v>
      </c>
      <c r="E17" s="125">
        <v>0</v>
      </c>
      <c r="G17" s="468"/>
      <c r="H17" s="468"/>
    </row>
    <row r="18" spans="2:8" ht="14.25" customHeight="1" x14ac:dyDescent="0.2">
      <c r="B18" s="426">
        <v>10</v>
      </c>
      <c r="C18" s="425" t="s">
        <v>99</v>
      </c>
      <c r="D18" s="129">
        <v>0</v>
      </c>
      <c r="E18" s="125">
        <v>0</v>
      </c>
      <c r="G18" s="468"/>
      <c r="H18" s="468"/>
    </row>
    <row r="19" spans="2:8" ht="14.25" customHeight="1" x14ac:dyDescent="0.2">
      <c r="B19" s="426">
        <v>11</v>
      </c>
      <c r="C19" s="425" t="s">
        <v>100</v>
      </c>
      <c r="D19" s="129">
        <v>0</v>
      </c>
      <c r="E19" s="125">
        <v>0</v>
      </c>
      <c r="G19" s="468"/>
      <c r="H19" s="468"/>
    </row>
    <row r="20" spans="2:8" ht="14.25" customHeight="1" x14ac:dyDescent="0.2">
      <c r="B20" s="426">
        <v>12</v>
      </c>
      <c r="C20" s="425" t="s">
        <v>85</v>
      </c>
      <c r="D20" s="129">
        <v>143.41039939000001</v>
      </c>
      <c r="E20" s="125">
        <v>143.41039939000001</v>
      </c>
      <c r="G20" s="468"/>
      <c r="H20" s="468"/>
    </row>
    <row r="21" spans="2:8" ht="14.25" customHeight="1" x14ac:dyDescent="0.2">
      <c r="B21" s="426">
        <v>13</v>
      </c>
      <c r="C21" s="425" t="s">
        <v>86</v>
      </c>
      <c r="D21" s="129">
        <v>3908.4256193300002</v>
      </c>
      <c r="E21" s="125">
        <v>3908.4256193300002</v>
      </c>
      <c r="G21" s="468"/>
      <c r="H21" s="468"/>
    </row>
    <row r="22" spans="2:8" ht="14.25" customHeight="1" x14ac:dyDescent="0.2">
      <c r="B22" s="426">
        <v>14</v>
      </c>
      <c r="C22" s="425" t="s">
        <v>89</v>
      </c>
      <c r="D22" s="129">
        <v>2409.4203764999997</v>
      </c>
      <c r="E22" s="125">
        <v>2416.3625201999994</v>
      </c>
      <c r="G22" s="468"/>
      <c r="H22" s="468"/>
    </row>
    <row r="23" spans="2:8" ht="14.25" customHeight="1" x14ac:dyDescent="0.2">
      <c r="B23" s="426">
        <v>15</v>
      </c>
      <c r="C23" s="425" t="s">
        <v>117</v>
      </c>
      <c r="D23" s="129">
        <v>17414.622425400001</v>
      </c>
      <c r="E23" s="125">
        <v>17436.936006399996</v>
      </c>
      <c r="G23" s="468"/>
      <c r="H23" s="468"/>
    </row>
    <row r="24" spans="2:8" ht="14.25" customHeight="1" x14ac:dyDescent="0.2">
      <c r="B24" s="426">
        <v>16</v>
      </c>
      <c r="C24" s="425" t="s">
        <v>104</v>
      </c>
      <c r="D24" s="129">
        <v>41.140188329999994</v>
      </c>
      <c r="E24" s="125">
        <v>41.140188329999994</v>
      </c>
      <c r="G24" s="468"/>
      <c r="H24" s="468"/>
    </row>
    <row r="25" spans="2:8" ht="14.25" customHeight="1" x14ac:dyDescent="0.2">
      <c r="B25" s="426">
        <v>17</v>
      </c>
      <c r="C25" s="425" t="s">
        <v>542</v>
      </c>
      <c r="D25" s="129">
        <v>0</v>
      </c>
      <c r="E25" s="125">
        <v>0</v>
      </c>
      <c r="G25" s="468"/>
      <c r="H25" s="468"/>
    </row>
    <row r="26" spans="2:8" ht="14.25" customHeight="1" x14ac:dyDescent="0.2">
      <c r="B26" s="426">
        <v>18</v>
      </c>
      <c r="C26" s="425" t="s">
        <v>106</v>
      </c>
      <c r="D26" s="129">
        <v>0</v>
      </c>
      <c r="E26" s="125">
        <v>0</v>
      </c>
      <c r="G26" s="468"/>
      <c r="H26" s="468"/>
    </row>
    <row r="27" spans="2:8" ht="14.25" customHeight="1" x14ac:dyDescent="0.2">
      <c r="B27" s="426">
        <v>19</v>
      </c>
      <c r="C27" s="425" t="s">
        <v>107</v>
      </c>
      <c r="D27" s="129">
        <v>0</v>
      </c>
      <c r="E27" s="125">
        <v>0</v>
      </c>
      <c r="G27" s="468"/>
      <c r="H27" s="468"/>
    </row>
    <row r="28" spans="2:8" ht="14.25" customHeight="1" x14ac:dyDescent="0.2">
      <c r="B28" s="426">
        <v>20</v>
      </c>
      <c r="C28" s="425" t="s">
        <v>108</v>
      </c>
      <c r="D28" s="129">
        <v>0</v>
      </c>
      <c r="E28" s="125">
        <v>0</v>
      </c>
      <c r="G28" s="468"/>
      <c r="H28" s="468"/>
    </row>
    <row r="29" spans="2:8" ht="14.25" customHeight="1" x14ac:dyDescent="0.2">
      <c r="B29" s="426">
        <v>21</v>
      </c>
      <c r="C29" s="425" t="s">
        <v>109</v>
      </c>
      <c r="D29" s="129">
        <v>0</v>
      </c>
      <c r="E29" s="125">
        <v>0</v>
      </c>
      <c r="G29" s="468"/>
      <c r="H29" s="468"/>
    </row>
    <row r="30" spans="2:8" ht="14.25" customHeight="1" x14ac:dyDescent="0.2">
      <c r="B30" s="426">
        <v>22</v>
      </c>
      <c r="C30" s="425" t="s">
        <v>110</v>
      </c>
      <c r="D30" s="129">
        <v>0</v>
      </c>
      <c r="E30" s="189">
        <v>0</v>
      </c>
      <c r="G30" s="468"/>
      <c r="H30" s="468"/>
    </row>
    <row r="31" spans="2:8" ht="14.25" customHeight="1" x14ac:dyDescent="0.2">
      <c r="B31" s="424">
        <v>23</v>
      </c>
      <c r="C31" s="423" t="s">
        <v>111</v>
      </c>
      <c r="D31" s="422">
        <v>24098.379061669999</v>
      </c>
      <c r="E31" s="492">
        <v>24127.634786369992</v>
      </c>
      <c r="G31" s="468"/>
      <c r="H31" s="468"/>
    </row>
    <row r="32" spans="2:8" ht="14.25" customHeight="1" thickBot="1" x14ac:dyDescent="0.25">
      <c r="B32" s="421">
        <v>24</v>
      </c>
      <c r="C32" s="420" t="s">
        <v>58</v>
      </c>
      <c r="D32" s="190">
        <f>D31</f>
        <v>24098.379061669999</v>
      </c>
      <c r="E32" s="419">
        <f>E31</f>
        <v>24127.634786369992</v>
      </c>
    </row>
    <row r="33" spans="2:14" x14ac:dyDescent="0.2">
      <c r="B33" s="418"/>
      <c r="C33" s="418"/>
      <c r="D33" s="418"/>
      <c r="E33" s="418"/>
      <c r="F33" s="418"/>
      <c r="G33" s="418"/>
      <c r="H33" s="418"/>
      <c r="I33" s="418"/>
      <c r="J33" s="418"/>
      <c r="K33" s="418"/>
      <c r="L33" s="418"/>
      <c r="M33" s="418"/>
      <c r="N33" s="418"/>
    </row>
    <row r="34" spans="2:14" x14ac:dyDescent="0.2">
      <c r="B34" s="418"/>
      <c r="C34" s="418"/>
      <c r="D34" s="418"/>
      <c r="E34" s="418"/>
      <c r="F34" s="418"/>
      <c r="G34" s="418"/>
      <c r="H34" s="418"/>
      <c r="I34" s="418"/>
      <c r="J34" s="418"/>
      <c r="K34" s="418"/>
      <c r="L34" s="418"/>
      <c r="M34" s="418"/>
      <c r="N34" s="418"/>
    </row>
    <row r="35" spans="2:14" x14ac:dyDescent="0.2">
      <c r="B35" s="418"/>
      <c r="C35" s="418"/>
      <c r="D35" s="418"/>
      <c r="E35" s="418"/>
      <c r="F35" s="418"/>
      <c r="G35" s="418"/>
      <c r="H35" s="418"/>
      <c r="I35" s="418"/>
      <c r="J35" s="418"/>
      <c r="K35" s="418"/>
      <c r="L35" s="418"/>
      <c r="M35" s="418"/>
      <c r="N35" s="418"/>
    </row>
    <row r="36" spans="2:14" x14ac:dyDescent="0.2">
      <c r="B36" s="418"/>
      <c r="C36" s="418"/>
      <c r="D36" s="418"/>
      <c r="E36" s="418"/>
      <c r="F36" s="418"/>
      <c r="G36" s="418"/>
      <c r="H36" s="418"/>
      <c r="I36" s="418"/>
      <c r="J36" s="418"/>
      <c r="K36" s="418"/>
      <c r="L36" s="418"/>
      <c r="M36" s="418"/>
      <c r="N36" s="418"/>
    </row>
  </sheetData>
  <mergeCells count="1">
    <mergeCell ref="D7:E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tabColor rgb="FF00B0F0"/>
  </sheetPr>
  <dimension ref="A1:AT31"/>
  <sheetViews>
    <sheetView workbookViewId="0"/>
  </sheetViews>
  <sheetFormatPr baseColWidth="10" defaultRowHeight="14.25" x14ac:dyDescent="0.2"/>
  <cols>
    <col min="1" max="2" width="4.28515625" style="22" customWidth="1"/>
    <col min="3" max="3" width="45.28515625" style="22" bestFit="1" customWidth="1"/>
    <col min="4" max="4" width="11.28515625" style="22" bestFit="1" customWidth="1"/>
    <col min="5" max="5" width="9.5703125" style="22" bestFit="1" customWidth="1"/>
    <col min="6" max="6" width="10.85546875" style="22" bestFit="1" customWidth="1"/>
    <col min="7" max="7" width="9.7109375" style="22" bestFit="1" customWidth="1"/>
    <col min="8" max="8" width="7.140625" style="22" customWidth="1"/>
    <col min="9" max="9" width="9.5703125" style="22" bestFit="1" customWidth="1"/>
    <col min="10" max="10" width="9" style="22" bestFit="1" customWidth="1"/>
    <col min="11" max="11" width="8.5703125" style="22" bestFit="1" customWidth="1"/>
    <col min="12" max="12" width="8.42578125" style="22" bestFit="1" customWidth="1"/>
    <col min="13" max="13" width="7.7109375" style="22" bestFit="1" customWidth="1"/>
    <col min="14" max="15" width="7.7109375" style="22" customWidth="1"/>
    <col min="16" max="16" width="8.28515625" style="22" bestFit="1" customWidth="1"/>
    <col min="17" max="17" width="8.140625" style="22" bestFit="1" customWidth="1"/>
    <col min="18" max="18" width="7.140625" style="22" customWidth="1"/>
    <col min="19" max="19" width="8.5703125" style="22" bestFit="1" customWidth="1"/>
    <col min="20" max="20" width="8.140625" style="22" bestFit="1" customWidth="1"/>
    <col min="21" max="21" width="7.5703125" style="22" bestFit="1" customWidth="1"/>
    <col min="22" max="25" width="7.140625" style="22" customWidth="1"/>
    <col min="26" max="26" width="11.85546875" style="22" bestFit="1" customWidth="1"/>
    <col min="27" max="16384" width="11.42578125" style="22"/>
  </cols>
  <sheetData>
    <row r="1" spans="1:46" ht="18.75" customHeight="1" x14ac:dyDescent="0.2"/>
    <row r="2" spans="1:46" ht="18.75" customHeight="1" x14ac:dyDescent="0.2">
      <c r="A2" s="23" t="s">
        <v>5</v>
      </c>
      <c r="B2" s="24"/>
      <c r="C2" s="24"/>
      <c r="D2" s="25"/>
      <c r="E2" s="25"/>
      <c r="F2" s="25"/>
      <c r="G2" s="484"/>
      <c r="H2" s="25"/>
      <c r="L2" s="24"/>
    </row>
    <row r="3" spans="1:46" ht="15" customHeight="1" x14ac:dyDescent="0.2">
      <c r="A3" s="23"/>
      <c r="B3" s="24"/>
      <c r="C3" s="24"/>
      <c r="D3" s="25"/>
      <c r="E3" s="25"/>
      <c r="F3" s="25"/>
      <c r="G3" s="25"/>
      <c r="H3" s="25"/>
      <c r="L3" s="24"/>
    </row>
    <row r="4" spans="1:46" ht="14.25" customHeight="1" x14ac:dyDescent="0.2">
      <c r="A4" s="23"/>
      <c r="B4" s="26" t="s">
        <v>521</v>
      </c>
      <c r="C4" s="27"/>
      <c r="D4" s="25"/>
      <c r="E4" s="25"/>
      <c r="F4" s="25"/>
      <c r="G4" s="25"/>
      <c r="H4" s="25"/>
      <c r="L4" s="27"/>
    </row>
    <row r="5" spans="1:46" ht="14.25" customHeight="1" thickBot="1" x14ac:dyDescent="0.25">
      <c r="A5" s="23"/>
      <c r="B5" s="25"/>
      <c r="C5" s="25"/>
      <c r="D5" s="25"/>
      <c r="E5" s="25"/>
      <c r="F5" s="25"/>
      <c r="G5" s="25"/>
      <c r="H5" s="25"/>
    </row>
    <row r="6" spans="1:46" ht="14.25" customHeight="1" x14ac:dyDescent="0.2">
      <c r="B6" s="25"/>
      <c r="C6" s="25"/>
      <c r="D6" s="67" t="s">
        <v>44</v>
      </c>
      <c r="E6" s="75" t="s">
        <v>45</v>
      </c>
      <c r="F6" s="75" t="s">
        <v>46</v>
      </c>
      <c r="G6" s="75" t="s">
        <v>59</v>
      </c>
      <c r="H6" s="75" t="s">
        <v>60</v>
      </c>
      <c r="I6" s="75" t="s">
        <v>61</v>
      </c>
      <c r="J6" s="75" t="s">
        <v>62</v>
      </c>
      <c r="K6" s="75" t="s">
        <v>112</v>
      </c>
      <c r="L6" s="75" t="s">
        <v>113</v>
      </c>
      <c r="M6" s="75" t="s">
        <v>114</v>
      </c>
      <c r="N6" s="75" t="s">
        <v>646</v>
      </c>
      <c r="O6" s="75" t="s">
        <v>115</v>
      </c>
      <c r="P6" s="75" t="s">
        <v>116</v>
      </c>
      <c r="Q6" s="75" t="s">
        <v>124</v>
      </c>
      <c r="R6" s="75" t="s">
        <v>125</v>
      </c>
      <c r="S6" s="75" t="s">
        <v>126</v>
      </c>
      <c r="T6" s="75" t="s">
        <v>127</v>
      </c>
      <c r="U6" s="75" t="s">
        <v>65</v>
      </c>
      <c r="V6" s="75" t="s">
        <v>128</v>
      </c>
      <c r="W6" s="493" t="s">
        <v>649</v>
      </c>
      <c r="X6" s="493" t="s">
        <v>129</v>
      </c>
      <c r="Y6" s="493"/>
      <c r="Z6" s="104"/>
    </row>
    <row r="7" spans="1:46" s="76" customFormat="1" ht="174.75" thickBot="1" x14ac:dyDescent="0.25">
      <c r="B7" s="193"/>
      <c r="C7" s="193"/>
      <c r="D7" s="207" t="s">
        <v>207</v>
      </c>
      <c r="E7" s="21" t="s">
        <v>208</v>
      </c>
      <c r="F7" s="21" t="s">
        <v>209</v>
      </c>
      <c r="G7" s="21" t="s">
        <v>210</v>
      </c>
      <c r="H7" s="21" t="s">
        <v>211</v>
      </c>
      <c r="I7" s="21" t="s">
        <v>212</v>
      </c>
      <c r="J7" s="21" t="s">
        <v>213</v>
      </c>
      <c r="K7" s="21" t="s">
        <v>214</v>
      </c>
      <c r="L7" s="21" t="s">
        <v>215</v>
      </c>
      <c r="M7" s="21" t="s">
        <v>216</v>
      </c>
      <c r="N7" s="21" t="s">
        <v>647</v>
      </c>
      <c r="O7" s="21" t="s">
        <v>217</v>
      </c>
      <c r="P7" s="21" t="s">
        <v>218</v>
      </c>
      <c r="Q7" s="21" t="s">
        <v>219</v>
      </c>
      <c r="R7" s="21" t="s">
        <v>220</v>
      </c>
      <c r="S7" s="21" t="s">
        <v>221</v>
      </c>
      <c r="T7" s="21" t="s">
        <v>222</v>
      </c>
      <c r="U7" s="21" t="s">
        <v>223</v>
      </c>
      <c r="V7" s="21" t="s">
        <v>224</v>
      </c>
      <c r="W7" s="494" t="s">
        <v>648</v>
      </c>
      <c r="X7" s="494" t="s">
        <v>650</v>
      </c>
      <c r="Y7" s="494" t="s">
        <v>651</v>
      </c>
      <c r="Z7" s="103" t="s">
        <v>225</v>
      </c>
    </row>
    <row r="8" spans="1:46" s="76" customFormat="1" ht="14.25" customHeight="1" x14ac:dyDescent="0.2">
      <c r="B8" s="67">
        <v>1</v>
      </c>
      <c r="C8" s="463" t="s">
        <v>84</v>
      </c>
      <c r="D8" s="121"/>
      <c r="E8" s="470"/>
      <c r="F8" s="470"/>
      <c r="G8" s="470"/>
      <c r="H8" s="470"/>
      <c r="I8" s="470"/>
      <c r="J8" s="470"/>
      <c r="K8" s="470"/>
      <c r="L8" s="470"/>
      <c r="M8" s="470"/>
      <c r="N8" s="470"/>
      <c r="O8" s="470"/>
      <c r="P8" s="470"/>
      <c r="Q8" s="470"/>
      <c r="R8" s="470"/>
      <c r="S8" s="470"/>
      <c r="T8" s="470"/>
      <c r="U8" s="470"/>
      <c r="V8" s="470"/>
      <c r="W8" s="495"/>
      <c r="X8" s="495"/>
      <c r="Y8" s="495"/>
      <c r="Z8" s="471"/>
    </row>
    <row r="9" spans="1:46" s="76" customFormat="1" ht="14.25" customHeight="1" x14ac:dyDescent="0.2">
      <c r="B9" s="68">
        <v>2</v>
      </c>
      <c r="C9" s="464" t="s">
        <v>85</v>
      </c>
      <c r="D9" s="129"/>
      <c r="E9" s="179"/>
      <c r="F9" s="179"/>
      <c r="G9" s="179"/>
      <c r="H9" s="179"/>
      <c r="I9" s="179"/>
      <c r="J9" s="179"/>
      <c r="K9" s="179"/>
      <c r="L9" s="179"/>
      <c r="M9" s="179"/>
      <c r="N9" s="179"/>
      <c r="O9" s="179"/>
      <c r="P9" s="179"/>
      <c r="Q9" s="179"/>
      <c r="R9" s="179"/>
      <c r="S9" s="179"/>
      <c r="T9" s="179"/>
      <c r="U9" s="179"/>
      <c r="V9" s="179"/>
      <c r="W9" s="183"/>
      <c r="X9" s="183"/>
      <c r="Y9" s="183"/>
      <c r="Z9" s="125"/>
    </row>
    <row r="10" spans="1:46" s="76" customFormat="1" ht="14.25" customHeight="1" x14ac:dyDescent="0.2">
      <c r="B10" s="68">
        <v>3</v>
      </c>
      <c r="C10" s="464" t="s">
        <v>86</v>
      </c>
      <c r="D10" s="129"/>
      <c r="E10" s="179"/>
      <c r="F10" s="179"/>
      <c r="G10" s="179"/>
      <c r="H10" s="179"/>
      <c r="I10" s="179"/>
      <c r="J10" s="179"/>
      <c r="K10" s="179"/>
      <c r="L10" s="179"/>
      <c r="M10" s="179"/>
      <c r="N10" s="179"/>
      <c r="O10" s="179"/>
      <c r="P10" s="179"/>
      <c r="Q10" s="179"/>
      <c r="R10" s="179"/>
      <c r="S10" s="179"/>
      <c r="T10" s="179"/>
      <c r="U10" s="179"/>
      <c r="V10" s="179"/>
      <c r="W10" s="183"/>
      <c r="X10" s="183"/>
      <c r="Y10" s="183"/>
      <c r="Z10" s="125"/>
    </row>
    <row r="11" spans="1:46" s="76" customFormat="1" ht="14.25" customHeight="1" x14ac:dyDescent="0.2">
      <c r="B11" s="68">
        <v>4</v>
      </c>
      <c r="C11" s="464" t="s">
        <v>89</v>
      </c>
      <c r="D11" s="129"/>
      <c r="E11" s="179"/>
      <c r="F11" s="179"/>
      <c r="G11" s="179"/>
      <c r="H11" s="179"/>
      <c r="I11" s="179"/>
      <c r="J11" s="179"/>
      <c r="K11" s="179"/>
      <c r="L11" s="179"/>
      <c r="M11" s="179"/>
      <c r="N11" s="179"/>
      <c r="O11" s="179"/>
      <c r="P11" s="179"/>
      <c r="Q11" s="179"/>
      <c r="R11" s="179"/>
      <c r="S11" s="179"/>
      <c r="T11" s="179"/>
      <c r="U11" s="179"/>
      <c r="V11" s="179"/>
      <c r="W11" s="183"/>
      <c r="X11" s="183"/>
      <c r="Y11" s="183"/>
      <c r="Z11" s="125"/>
    </row>
    <row r="12" spans="1:46" s="76" customFormat="1" ht="14.25" customHeight="1" x14ac:dyDescent="0.2">
      <c r="B12" s="68">
        <v>5</v>
      </c>
      <c r="C12" s="464" t="s">
        <v>95</v>
      </c>
      <c r="D12" s="129"/>
      <c r="E12" s="179"/>
      <c r="F12" s="179"/>
      <c r="G12" s="179"/>
      <c r="H12" s="179"/>
      <c r="I12" s="179"/>
      <c r="J12" s="179"/>
      <c r="K12" s="179"/>
      <c r="L12" s="179"/>
      <c r="M12" s="179"/>
      <c r="N12" s="179"/>
      <c r="O12" s="179"/>
      <c r="P12" s="179"/>
      <c r="Q12" s="179"/>
      <c r="R12" s="179"/>
      <c r="S12" s="179"/>
      <c r="T12" s="179"/>
      <c r="U12" s="179"/>
      <c r="V12" s="179"/>
      <c r="W12" s="183"/>
      <c r="X12" s="183"/>
      <c r="Y12" s="183"/>
      <c r="Z12" s="125"/>
    </row>
    <row r="13" spans="1:46" s="76" customFormat="1" ht="14.25" customHeight="1" x14ac:dyDescent="0.2">
      <c r="B13" s="69">
        <v>6</v>
      </c>
      <c r="C13" s="465" t="s">
        <v>96</v>
      </c>
      <c r="D13" s="498"/>
      <c r="E13" s="187"/>
      <c r="F13" s="187"/>
      <c r="G13" s="187"/>
      <c r="H13" s="187"/>
      <c r="I13" s="188"/>
      <c r="J13" s="188"/>
      <c r="K13" s="188"/>
      <c r="L13" s="188"/>
      <c r="M13" s="188"/>
      <c r="N13" s="188"/>
      <c r="O13" s="188"/>
      <c r="P13" s="188"/>
      <c r="Q13" s="188"/>
      <c r="R13" s="188"/>
      <c r="S13" s="188"/>
      <c r="T13" s="188"/>
      <c r="U13" s="188"/>
      <c r="V13" s="188"/>
      <c r="W13" s="496"/>
      <c r="X13" s="496"/>
      <c r="Y13" s="496"/>
      <c r="Z13" s="189"/>
    </row>
    <row r="14" spans="1:46" s="76" customFormat="1" ht="14.25" customHeight="1" x14ac:dyDescent="0.2">
      <c r="B14" s="69">
        <v>7</v>
      </c>
      <c r="C14" s="466" t="s">
        <v>84</v>
      </c>
      <c r="D14" s="499"/>
      <c r="E14" s="459"/>
      <c r="F14" s="459"/>
      <c r="G14" s="459"/>
      <c r="H14" s="459"/>
      <c r="I14" s="459"/>
      <c r="J14" s="459"/>
      <c r="K14" s="459"/>
      <c r="L14" s="459"/>
      <c r="M14" s="459"/>
      <c r="N14" s="459"/>
      <c r="O14" s="459"/>
      <c r="P14" s="459"/>
      <c r="Q14" s="459"/>
      <c r="R14" s="459"/>
      <c r="S14" s="459"/>
      <c r="T14" s="459"/>
      <c r="U14" s="459"/>
      <c r="V14" s="459"/>
      <c r="W14" s="497"/>
      <c r="X14" s="497"/>
      <c r="Y14" s="497"/>
      <c r="Z14" s="472"/>
    </row>
    <row r="15" spans="1:46" s="76" customFormat="1" ht="14.25" customHeight="1" x14ac:dyDescent="0.2">
      <c r="B15" s="69">
        <v>8</v>
      </c>
      <c r="C15" s="466" t="s">
        <v>97</v>
      </c>
      <c r="D15" s="499">
        <v>0</v>
      </c>
      <c r="E15" s="459">
        <v>0</v>
      </c>
      <c r="F15" s="459">
        <v>0</v>
      </c>
      <c r="G15" s="459">
        <v>0</v>
      </c>
      <c r="H15" s="459">
        <v>0</v>
      </c>
      <c r="I15" s="459">
        <v>0</v>
      </c>
      <c r="J15" s="459">
        <v>0</v>
      </c>
      <c r="K15" s="459">
        <v>0</v>
      </c>
      <c r="L15" s="459">
        <v>0</v>
      </c>
      <c r="M15" s="459">
        <v>0</v>
      </c>
      <c r="N15" s="459">
        <v>0</v>
      </c>
      <c r="O15" s="459">
        <v>0</v>
      </c>
      <c r="P15" s="459">
        <v>0</v>
      </c>
      <c r="Q15" s="459">
        <v>0</v>
      </c>
      <c r="R15" s="459">
        <v>180.36000226000002</v>
      </c>
      <c r="S15" s="459">
        <v>0</v>
      </c>
      <c r="T15" s="459">
        <v>0</v>
      </c>
      <c r="U15" s="459">
        <v>1.0000006299999999</v>
      </c>
      <c r="V15" s="459">
        <v>0</v>
      </c>
      <c r="W15" s="497">
        <v>0</v>
      </c>
      <c r="X15" s="497">
        <v>0</v>
      </c>
      <c r="Y15" s="497">
        <v>0</v>
      </c>
      <c r="Z15" s="472">
        <v>181.36000289</v>
      </c>
      <c r="AB15" s="469"/>
      <c r="AC15" s="469"/>
      <c r="AD15" s="469"/>
      <c r="AE15" s="469"/>
      <c r="AF15" s="469"/>
      <c r="AG15" s="469"/>
      <c r="AH15" s="469"/>
      <c r="AI15" s="469"/>
      <c r="AJ15" s="469"/>
      <c r="AK15" s="469"/>
      <c r="AL15" s="469"/>
      <c r="AM15" s="469"/>
      <c r="AN15" s="469"/>
      <c r="AO15" s="469"/>
      <c r="AP15" s="469"/>
      <c r="AQ15" s="469"/>
      <c r="AR15" s="469"/>
      <c r="AS15" s="469"/>
      <c r="AT15" s="469"/>
    </row>
    <row r="16" spans="1:46" s="76" customFormat="1" ht="14.25" customHeight="1" x14ac:dyDescent="0.2">
      <c r="B16" s="69">
        <v>9</v>
      </c>
      <c r="C16" s="466" t="s">
        <v>98</v>
      </c>
      <c r="D16" s="499">
        <v>0</v>
      </c>
      <c r="E16" s="459">
        <v>0</v>
      </c>
      <c r="F16" s="459">
        <v>0</v>
      </c>
      <c r="G16" s="459">
        <v>0</v>
      </c>
      <c r="H16" s="459">
        <v>0</v>
      </c>
      <c r="I16" s="459">
        <v>0</v>
      </c>
      <c r="J16" s="459">
        <v>0</v>
      </c>
      <c r="K16" s="459">
        <v>0</v>
      </c>
      <c r="L16" s="459">
        <v>0</v>
      </c>
      <c r="M16" s="459">
        <v>0</v>
      </c>
      <c r="N16" s="459"/>
      <c r="O16" s="459">
        <v>0</v>
      </c>
      <c r="P16" s="459">
        <v>0</v>
      </c>
      <c r="Q16" s="459">
        <v>0</v>
      </c>
      <c r="R16" s="459">
        <v>0</v>
      </c>
      <c r="S16" s="459">
        <v>0</v>
      </c>
      <c r="T16" s="459">
        <v>0</v>
      </c>
      <c r="U16" s="459">
        <v>0</v>
      </c>
      <c r="V16" s="459">
        <v>0</v>
      </c>
      <c r="W16" s="497"/>
      <c r="X16" s="497"/>
      <c r="Y16" s="497"/>
      <c r="Z16" s="472">
        <v>0</v>
      </c>
      <c r="AB16" s="469"/>
      <c r="AC16" s="469"/>
      <c r="AD16" s="469"/>
      <c r="AE16" s="469"/>
      <c r="AF16" s="469"/>
      <c r="AG16" s="469"/>
      <c r="AH16" s="469"/>
      <c r="AI16" s="469"/>
      <c r="AJ16" s="469"/>
      <c r="AK16" s="469"/>
      <c r="AL16" s="469"/>
      <c r="AM16" s="469"/>
      <c r="AN16" s="469"/>
      <c r="AO16" s="469"/>
      <c r="AP16" s="469"/>
      <c r="AQ16" s="469"/>
      <c r="AR16" s="469"/>
      <c r="AS16" s="469"/>
      <c r="AT16" s="469"/>
    </row>
    <row r="17" spans="2:46" s="76" customFormat="1" ht="14.25" customHeight="1" x14ac:dyDescent="0.2">
      <c r="B17" s="69">
        <v>10</v>
      </c>
      <c r="C17" s="466" t="s">
        <v>547</v>
      </c>
      <c r="D17" s="499">
        <v>0</v>
      </c>
      <c r="E17" s="459">
        <v>0</v>
      </c>
      <c r="F17" s="459">
        <v>0</v>
      </c>
      <c r="G17" s="459">
        <v>0</v>
      </c>
      <c r="H17" s="459">
        <v>0</v>
      </c>
      <c r="I17" s="459">
        <v>0</v>
      </c>
      <c r="J17" s="459">
        <v>0</v>
      </c>
      <c r="K17" s="459">
        <v>0</v>
      </c>
      <c r="L17" s="459">
        <v>0</v>
      </c>
      <c r="M17" s="459">
        <v>0</v>
      </c>
      <c r="N17" s="459"/>
      <c r="O17" s="459">
        <v>0</v>
      </c>
      <c r="P17" s="459">
        <v>0</v>
      </c>
      <c r="Q17" s="459">
        <v>0</v>
      </c>
      <c r="R17" s="459">
        <v>0</v>
      </c>
      <c r="S17" s="459">
        <v>0</v>
      </c>
      <c r="T17" s="459">
        <v>0</v>
      </c>
      <c r="U17" s="459">
        <v>0</v>
      </c>
      <c r="V17" s="459">
        <v>0</v>
      </c>
      <c r="W17" s="497"/>
      <c r="X17" s="497"/>
      <c r="Y17" s="497"/>
      <c r="Z17" s="472">
        <v>0</v>
      </c>
      <c r="AB17" s="469"/>
      <c r="AC17" s="469"/>
      <c r="AD17" s="469"/>
      <c r="AE17" s="469"/>
      <c r="AF17" s="469"/>
      <c r="AG17" s="469"/>
      <c r="AH17" s="469"/>
      <c r="AI17" s="469"/>
      <c r="AJ17" s="469"/>
      <c r="AK17" s="469"/>
      <c r="AL17" s="469"/>
      <c r="AM17" s="469"/>
      <c r="AN17" s="469"/>
      <c r="AO17" s="469"/>
      <c r="AP17" s="469"/>
      <c r="AQ17" s="469"/>
      <c r="AR17" s="469"/>
      <c r="AS17" s="469"/>
      <c r="AT17" s="469"/>
    </row>
    <row r="18" spans="2:46" s="76" customFormat="1" ht="14.25" customHeight="1" x14ac:dyDescent="0.2">
      <c r="B18" s="69">
        <v>11</v>
      </c>
      <c r="C18" s="466" t="s">
        <v>100</v>
      </c>
      <c r="D18" s="499">
        <v>0</v>
      </c>
      <c r="E18" s="459">
        <v>0</v>
      </c>
      <c r="F18" s="459">
        <v>0</v>
      </c>
      <c r="G18" s="459">
        <v>0</v>
      </c>
      <c r="H18" s="459">
        <v>0</v>
      </c>
      <c r="I18" s="459">
        <v>0</v>
      </c>
      <c r="J18" s="459">
        <v>0</v>
      </c>
      <c r="K18" s="459">
        <v>0</v>
      </c>
      <c r="L18" s="459">
        <v>0</v>
      </c>
      <c r="M18" s="459">
        <v>0</v>
      </c>
      <c r="N18" s="459"/>
      <c r="O18" s="459">
        <v>0</v>
      </c>
      <c r="P18" s="459">
        <v>0</v>
      </c>
      <c r="Q18" s="459">
        <v>0</v>
      </c>
      <c r="R18" s="459">
        <v>0</v>
      </c>
      <c r="S18" s="459">
        <v>0</v>
      </c>
      <c r="T18" s="459">
        <v>0</v>
      </c>
      <c r="U18" s="459">
        <v>0</v>
      </c>
      <c r="V18" s="459">
        <v>0</v>
      </c>
      <c r="W18" s="497"/>
      <c r="X18" s="497"/>
      <c r="Y18" s="497"/>
      <c r="Z18" s="472">
        <v>0</v>
      </c>
      <c r="AB18" s="469"/>
      <c r="AC18" s="469"/>
      <c r="AD18" s="469"/>
      <c r="AE18" s="469"/>
      <c r="AF18" s="469"/>
      <c r="AG18" s="469"/>
      <c r="AH18" s="469"/>
      <c r="AI18" s="469"/>
      <c r="AJ18" s="469"/>
      <c r="AK18" s="469"/>
      <c r="AL18" s="469"/>
      <c r="AM18" s="469"/>
      <c r="AN18" s="469"/>
      <c r="AO18" s="469"/>
      <c r="AP18" s="469"/>
      <c r="AQ18" s="469"/>
      <c r="AR18" s="469"/>
      <c r="AS18" s="469"/>
      <c r="AT18" s="469"/>
    </row>
    <row r="19" spans="2:46" s="76" customFormat="1" ht="14.25" customHeight="1" x14ac:dyDescent="0.2">
      <c r="B19" s="69">
        <v>12</v>
      </c>
      <c r="C19" s="466" t="s">
        <v>85</v>
      </c>
      <c r="D19" s="499">
        <v>0</v>
      </c>
      <c r="E19" s="459">
        <v>0</v>
      </c>
      <c r="F19" s="459">
        <v>0</v>
      </c>
      <c r="G19" s="459">
        <v>0</v>
      </c>
      <c r="H19" s="459">
        <v>0</v>
      </c>
      <c r="I19" s="459">
        <v>0</v>
      </c>
      <c r="J19" s="459">
        <v>0</v>
      </c>
      <c r="K19" s="459">
        <v>0</v>
      </c>
      <c r="L19" s="459">
        <v>0</v>
      </c>
      <c r="M19" s="459">
        <v>0</v>
      </c>
      <c r="N19" s="459">
        <v>143.41039939000001</v>
      </c>
      <c r="O19" s="459">
        <v>0</v>
      </c>
      <c r="P19" s="459">
        <v>0</v>
      </c>
      <c r="Q19" s="459">
        <v>0</v>
      </c>
      <c r="R19" s="459">
        <v>0</v>
      </c>
      <c r="S19" s="459">
        <v>0</v>
      </c>
      <c r="T19" s="459">
        <v>0</v>
      </c>
      <c r="U19" s="459">
        <v>0</v>
      </c>
      <c r="V19" s="459">
        <v>0</v>
      </c>
      <c r="W19" s="497">
        <v>0</v>
      </c>
      <c r="X19" s="497">
        <v>0</v>
      </c>
      <c r="Y19" s="497">
        <v>0</v>
      </c>
      <c r="Z19" s="472">
        <v>143.41039939000001</v>
      </c>
      <c r="AB19" s="469"/>
      <c r="AC19" s="469"/>
      <c r="AD19" s="469"/>
      <c r="AE19" s="469"/>
      <c r="AF19" s="469"/>
      <c r="AG19" s="469"/>
      <c r="AH19" s="469"/>
      <c r="AI19" s="469"/>
      <c r="AJ19" s="469"/>
      <c r="AK19" s="469"/>
      <c r="AL19" s="469"/>
      <c r="AM19" s="469"/>
      <c r="AN19" s="469"/>
      <c r="AO19" s="469"/>
      <c r="AP19" s="469"/>
      <c r="AQ19" s="469"/>
      <c r="AR19" s="469"/>
      <c r="AS19" s="469"/>
      <c r="AT19" s="469"/>
    </row>
    <row r="20" spans="2:46" s="76" customFormat="1" ht="14.25" customHeight="1" x14ac:dyDescent="0.2">
      <c r="B20" s="69">
        <v>13</v>
      </c>
      <c r="C20" s="466" t="s">
        <v>86</v>
      </c>
      <c r="D20" s="499">
        <v>448.33849878999996</v>
      </c>
      <c r="E20" s="459">
        <v>64.783184840000004</v>
      </c>
      <c r="F20" s="459">
        <v>111.19301118</v>
      </c>
      <c r="G20" s="459">
        <v>80.228064830000008</v>
      </c>
      <c r="H20" s="459">
        <v>24.323898</v>
      </c>
      <c r="I20" s="459">
        <v>616.67170972000008</v>
      </c>
      <c r="J20" s="459">
        <v>337.93948890000001</v>
      </c>
      <c r="K20" s="459">
        <v>32.322085090000002</v>
      </c>
      <c r="L20" s="459">
        <v>27.910535289999999</v>
      </c>
      <c r="M20" s="459">
        <v>0</v>
      </c>
      <c r="N20" s="459">
        <v>10.02536196</v>
      </c>
      <c r="O20" s="459">
        <v>1894.45995481</v>
      </c>
      <c r="P20" s="459">
        <v>35.1680621</v>
      </c>
      <c r="Q20" s="459">
        <v>32.320851589999997</v>
      </c>
      <c r="R20" s="459">
        <v>0</v>
      </c>
      <c r="S20" s="459">
        <v>1.027931E-2</v>
      </c>
      <c r="T20" s="459">
        <v>7.5132831600000003</v>
      </c>
      <c r="U20" s="459">
        <v>7.7598667800000003</v>
      </c>
      <c r="V20" s="459">
        <v>0</v>
      </c>
      <c r="W20" s="497">
        <v>0</v>
      </c>
      <c r="X20" s="497">
        <v>0</v>
      </c>
      <c r="Y20" s="497">
        <v>177.45748298000001</v>
      </c>
      <c r="Z20" s="472">
        <v>3908.4256193299998</v>
      </c>
      <c r="AB20" s="469"/>
      <c r="AC20" s="469"/>
      <c r="AD20" s="469"/>
      <c r="AE20" s="469"/>
      <c r="AF20" s="469"/>
      <c r="AG20" s="469"/>
      <c r="AH20" s="469"/>
      <c r="AI20" s="469"/>
      <c r="AJ20" s="469"/>
      <c r="AK20" s="469"/>
      <c r="AL20" s="469"/>
      <c r="AM20" s="469"/>
      <c r="AN20" s="469"/>
      <c r="AO20" s="469"/>
      <c r="AP20" s="469"/>
      <c r="AQ20" s="469"/>
      <c r="AR20" s="469"/>
      <c r="AS20" s="469"/>
      <c r="AT20" s="469"/>
    </row>
    <row r="21" spans="2:46" s="76" customFormat="1" ht="14.25" customHeight="1" x14ac:dyDescent="0.2">
      <c r="B21" s="69">
        <v>14</v>
      </c>
      <c r="C21" s="466" t="s">
        <v>89</v>
      </c>
      <c r="D21" s="499">
        <v>141.66204599000002</v>
      </c>
      <c r="E21" s="459">
        <v>7.4999999999999997E-2</v>
      </c>
      <c r="F21" s="459">
        <v>45.760606469999999</v>
      </c>
      <c r="G21" s="459">
        <v>0</v>
      </c>
      <c r="H21" s="459">
        <v>1.2675755200000001</v>
      </c>
      <c r="I21" s="459">
        <v>160.92838774999998</v>
      </c>
      <c r="J21" s="459">
        <v>142.05691665999998</v>
      </c>
      <c r="K21" s="459">
        <v>31.339028989999999</v>
      </c>
      <c r="L21" s="459">
        <v>23.741598310000001</v>
      </c>
      <c r="M21" s="459">
        <v>14.49228879</v>
      </c>
      <c r="N21" s="459">
        <v>28.928396599999999</v>
      </c>
      <c r="O21" s="459">
        <v>331.38278728</v>
      </c>
      <c r="P21" s="459">
        <v>34.96738182</v>
      </c>
      <c r="Q21" s="459">
        <v>36.461469599999994</v>
      </c>
      <c r="R21" s="459">
        <v>0</v>
      </c>
      <c r="S21" s="459">
        <v>21.475300990000001</v>
      </c>
      <c r="T21" s="459">
        <v>31.240471880000001</v>
      </c>
      <c r="U21" s="459">
        <v>36.612372669999999</v>
      </c>
      <c r="V21" s="459">
        <v>19.86284229</v>
      </c>
      <c r="W21" s="497">
        <v>2.2538025999999998</v>
      </c>
      <c r="X21" s="497">
        <v>0</v>
      </c>
      <c r="Y21" s="497">
        <v>1311.85424599</v>
      </c>
      <c r="Z21" s="472">
        <v>2416.3625201999998</v>
      </c>
      <c r="AB21" s="469"/>
      <c r="AC21" s="469"/>
      <c r="AD21" s="469"/>
      <c r="AE21" s="469"/>
      <c r="AF21" s="469"/>
      <c r="AG21" s="469"/>
      <c r="AH21" s="469"/>
      <c r="AI21" s="469"/>
      <c r="AJ21" s="469"/>
      <c r="AK21" s="469"/>
      <c r="AL21" s="469"/>
      <c r="AM21" s="469"/>
      <c r="AN21" s="469"/>
      <c r="AO21" s="469"/>
      <c r="AP21" s="469"/>
      <c r="AQ21" s="469"/>
      <c r="AR21" s="469"/>
      <c r="AS21" s="469"/>
      <c r="AT21" s="469"/>
    </row>
    <row r="22" spans="2:46" s="76" customFormat="1" ht="14.25" customHeight="1" x14ac:dyDescent="0.2">
      <c r="B22" s="69">
        <v>15</v>
      </c>
      <c r="C22" s="466" t="s">
        <v>117</v>
      </c>
      <c r="D22" s="499">
        <v>672.89746360000004</v>
      </c>
      <c r="E22" s="459">
        <v>33.693773999999998</v>
      </c>
      <c r="F22" s="459">
        <v>129.460308</v>
      </c>
      <c r="G22" s="459">
        <v>0</v>
      </c>
      <c r="H22" s="459">
        <v>0</v>
      </c>
      <c r="I22" s="459">
        <v>809.99144651999995</v>
      </c>
      <c r="J22" s="459">
        <v>138.06910484000002</v>
      </c>
      <c r="K22" s="459">
        <v>52.360239</v>
      </c>
      <c r="L22" s="459">
        <v>145.19459400000002</v>
      </c>
      <c r="M22" s="459">
        <v>18.704762779999999</v>
      </c>
      <c r="N22" s="459">
        <v>123.570149</v>
      </c>
      <c r="O22" s="459">
        <v>3557.6907424800002</v>
      </c>
      <c r="P22" s="459">
        <v>72.786683999999994</v>
      </c>
      <c r="Q22" s="459">
        <v>81.52749</v>
      </c>
      <c r="R22" s="459">
        <v>0</v>
      </c>
      <c r="S22" s="459">
        <v>21.604538999999999</v>
      </c>
      <c r="T22" s="459">
        <v>72.349464999999995</v>
      </c>
      <c r="U22" s="459">
        <v>100.651988</v>
      </c>
      <c r="V22" s="459">
        <v>16.634432110000002</v>
      </c>
      <c r="W22" s="497">
        <v>0</v>
      </c>
      <c r="X22" s="497">
        <v>0</v>
      </c>
      <c r="Y22" s="497">
        <v>11389.748824069999</v>
      </c>
      <c r="Z22" s="472">
        <v>17436.936006399999</v>
      </c>
      <c r="AB22" s="469"/>
      <c r="AC22" s="469"/>
      <c r="AD22" s="469"/>
      <c r="AE22" s="469"/>
      <c r="AF22" s="469"/>
      <c r="AG22" s="469"/>
      <c r="AH22" s="469"/>
      <c r="AI22" s="469"/>
      <c r="AJ22" s="469"/>
      <c r="AK22" s="469"/>
      <c r="AL22" s="469"/>
      <c r="AM22" s="469"/>
      <c r="AN22" s="469"/>
      <c r="AO22" s="469"/>
      <c r="AP22" s="469"/>
      <c r="AQ22" s="469"/>
      <c r="AR22" s="469"/>
      <c r="AS22" s="469"/>
      <c r="AT22" s="469"/>
    </row>
    <row r="23" spans="2:46" s="76" customFormat="1" ht="14.25" customHeight="1" x14ac:dyDescent="0.2">
      <c r="B23" s="69">
        <v>16</v>
      </c>
      <c r="C23" s="466" t="s">
        <v>548</v>
      </c>
      <c r="D23" s="499">
        <v>0</v>
      </c>
      <c r="E23" s="459">
        <v>0</v>
      </c>
      <c r="F23" s="459">
        <v>0</v>
      </c>
      <c r="G23" s="459">
        <v>0</v>
      </c>
      <c r="H23" s="459">
        <v>0</v>
      </c>
      <c r="I23" s="459">
        <v>5.3332369999999997E-2</v>
      </c>
      <c r="J23" s="459">
        <v>2.0502999999999998E-4</v>
      </c>
      <c r="K23" s="459">
        <v>1.4054599999999999E-3</v>
      </c>
      <c r="L23" s="459">
        <v>1.2710900000000001E-3</v>
      </c>
      <c r="M23" s="459">
        <v>1.1310700000000001E-3</v>
      </c>
      <c r="N23" s="459">
        <v>0</v>
      </c>
      <c r="O23" s="459">
        <v>0</v>
      </c>
      <c r="P23" s="459">
        <v>4.5012981900000009</v>
      </c>
      <c r="Q23" s="459">
        <v>0</v>
      </c>
      <c r="R23" s="459">
        <v>0</v>
      </c>
      <c r="S23" s="459">
        <v>0</v>
      </c>
      <c r="T23" s="459">
        <v>0</v>
      </c>
      <c r="U23" s="459">
        <v>1.1492100000000001E-3</v>
      </c>
      <c r="V23" s="459">
        <v>1.2326500000000001E-3</v>
      </c>
      <c r="W23" s="497">
        <v>0</v>
      </c>
      <c r="X23" s="497">
        <v>0</v>
      </c>
      <c r="Y23" s="497">
        <v>36.579163260000001</v>
      </c>
      <c r="Z23" s="472">
        <v>41.140188330000001</v>
      </c>
      <c r="AB23" s="469"/>
      <c r="AC23" s="469"/>
      <c r="AD23" s="469"/>
      <c r="AE23" s="469"/>
      <c r="AF23" s="469"/>
      <c r="AG23" s="469"/>
      <c r="AH23" s="469"/>
      <c r="AI23" s="469"/>
      <c r="AJ23" s="469"/>
      <c r="AK23" s="469"/>
      <c r="AL23" s="469"/>
      <c r="AM23" s="469"/>
      <c r="AN23" s="469"/>
      <c r="AO23" s="469"/>
      <c r="AP23" s="469"/>
      <c r="AQ23" s="469"/>
      <c r="AR23" s="469"/>
      <c r="AS23" s="469"/>
      <c r="AT23" s="469"/>
    </row>
    <row r="24" spans="2:46" s="76" customFormat="1" ht="14.25" customHeight="1" x14ac:dyDescent="0.2">
      <c r="B24" s="69">
        <v>17</v>
      </c>
      <c r="C24" s="466" t="s">
        <v>542</v>
      </c>
      <c r="D24" s="499">
        <v>0</v>
      </c>
      <c r="E24" s="459">
        <v>0</v>
      </c>
      <c r="F24" s="459">
        <v>0</v>
      </c>
      <c r="G24" s="459">
        <v>0</v>
      </c>
      <c r="H24" s="459">
        <v>0</v>
      </c>
      <c r="I24" s="459">
        <v>0</v>
      </c>
      <c r="J24" s="459">
        <v>0</v>
      </c>
      <c r="K24" s="459">
        <v>0</v>
      </c>
      <c r="L24" s="459">
        <v>0</v>
      </c>
      <c r="M24" s="459">
        <v>0</v>
      </c>
      <c r="N24" s="459"/>
      <c r="O24" s="459">
        <v>0</v>
      </c>
      <c r="P24" s="459">
        <v>0</v>
      </c>
      <c r="Q24" s="459">
        <v>0</v>
      </c>
      <c r="R24" s="459">
        <v>0</v>
      </c>
      <c r="S24" s="459">
        <v>0</v>
      </c>
      <c r="T24" s="459">
        <v>0</v>
      </c>
      <c r="U24" s="459">
        <v>0</v>
      </c>
      <c r="V24" s="459">
        <v>0</v>
      </c>
      <c r="W24" s="497"/>
      <c r="X24" s="497"/>
      <c r="Y24" s="497"/>
      <c r="Z24" s="472">
        <v>0</v>
      </c>
      <c r="AB24" s="469"/>
      <c r="AC24" s="469"/>
      <c r="AD24" s="469"/>
      <c r="AE24" s="469"/>
      <c r="AF24" s="469"/>
      <c r="AG24" s="469"/>
      <c r="AH24" s="469"/>
      <c r="AI24" s="469"/>
      <c r="AJ24" s="469"/>
      <c r="AK24" s="469"/>
      <c r="AL24" s="469"/>
      <c r="AM24" s="469"/>
      <c r="AN24" s="469"/>
      <c r="AO24" s="469"/>
      <c r="AP24" s="469"/>
      <c r="AQ24" s="469"/>
      <c r="AR24" s="469"/>
      <c r="AS24" s="469"/>
      <c r="AT24" s="469"/>
    </row>
    <row r="25" spans="2:46" s="76" customFormat="1" ht="14.25" customHeight="1" x14ac:dyDescent="0.2">
      <c r="B25" s="69">
        <v>18</v>
      </c>
      <c r="C25" s="466" t="s">
        <v>549</v>
      </c>
      <c r="D25" s="499">
        <v>0</v>
      </c>
      <c r="E25" s="459">
        <v>0</v>
      </c>
      <c r="F25" s="459">
        <v>0</v>
      </c>
      <c r="G25" s="459">
        <v>0</v>
      </c>
      <c r="H25" s="459">
        <v>0</v>
      </c>
      <c r="I25" s="459">
        <v>0</v>
      </c>
      <c r="J25" s="459">
        <v>0</v>
      </c>
      <c r="K25" s="459">
        <v>0</v>
      </c>
      <c r="L25" s="459">
        <v>0</v>
      </c>
      <c r="M25" s="459">
        <v>0</v>
      </c>
      <c r="N25" s="459"/>
      <c r="O25" s="459">
        <v>0</v>
      </c>
      <c r="P25" s="459">
        <v>0</v>
      </c>
      <c r="Q25" s="459">
        <v>0</v>
      </c>
      <c r="R25" s="459">
        <v>0</v>
      </c>
      <c r="S25" s="459">
        <v>0</v>
      </c>
      <c r="T25" s="459">
        <v>0</v>
      </c>
      <c r="U25" s="459">
        <v>0</v>
      </c>
      <c r="V25" s="459">
        <v>0</v>
      </c>
      <c r="W25" s="497"/>
      <c r="X25" s="497"/>
      <c r="Y25" s="497"/>
      <c r="Z25" s="472">
        <v>0</v>
      </c>
      <c r="AB25" s="469"/>
      <c r="AC25" s="469"/>
      <c r="AD25" s="469"/>
      <c r="AE25" s="469"/>
      <c r="AF25" s="469"/>
      <c r="AG25" s="469"/>
      <c r="AH25" s="469"/>
      <c r="AI25" s="469"/>
      <c r="AJ25" s="469"/>
      <c r="AK25" s="469"/>
      <c r="AL25" s="469"/>
      <c r="AM25" s="469"/>
      <c r="AN25" s="469"/>
      <c r="AO25" s="469"/>
      <c r="AP25" s="469"/>
      <c r="AQ25" s="469"/>
      <c r="AR25" s="469"/>
      <c r="AS25" s="469"/>
      <c r="AT25" s="469"/>
    </row>
    <row r="26" spans="2:46" s="76" customFormat="1" ht="14.25" customHeight="1" x14ac:dyDescent="0.2">
      <c r="B26" s="69">
        <v>19</v>
      </c>
      <c r="C26" s="466" t="s">
        <v>550</v>
      </c>
      <c r="D26" s="499">
        <v>0</v>
      </c>
      <c r="E26" s="459">
        <v>0</v>
      </c>
      <c r="F26" s="459">
        <v>0</v>
      </c>
      <c r="G26" s="459">
        <v>0</v>
      </c>
      <c r="H26" s="459">
        <v>0</v>
      </c>
      <c r="I26" s="459">
        <v>0</v>
      </c>
      <c r="J26" s="459">
        <v>0</v>
      </c>
      <c r="K26" s="459">
        <v>0</v>
      </c>
      <c r="L26" s="459">
        <v>0</v>
      </c>
      <c r="M26" s="459">
        <v>0</v>
      </c>
      <c r="N26" s="459"/>
      <c r="O26" s="459">
        <v>0</v>
      </c>
      <c r="P26" s="459">
        <v>0</v>
      </c>
      <c r="Q26" s="459">
        <v>0</v>
      </c>
      <c r="R26" s="459">
        <v>0</v>
      </c>
      <c r="S26" s="459">
        <v>0</v>
      </c>
      <c r="T26" s="459">
        <v>0</v>
      </c>
      <c r="U26" s="459">
        <v>0</v>
      </c>
      <c r="V26" s="459">
        <v>0</v>
      </c>
      <c r="W26" s="497"/>
      <c r="X26" s="497"/>
      <c r="Y26" s="497"/>
      <c r="Z26" s="472">
        <v>0</v>
      </c>
      <c r="AB26" s="469"/>
      <c r="AC26" s="469"/>
      <c r="AD26" s="469"/>
      <c r="AE26" s="469"/>
      <c r="AF26" s="469"/>
      <c r="AG26" s="469"/>
      <c r="AH26" s="469"/>
      <c r="AI26" s="469"/>
      <c r="AJ26" s="469"/>
      <c r="AK26" s="469"/>
      <c r="AL26" s="469"/>
      <c r="AM26" s="469"/>
      <c r="AN26" s="469"/>
      <c r="AO26" s="469"/>
      <c r="AP26" s="469"/>
      <c r="AQ26" s="469"/>
      <c r="AR26" s="469"/>
      <c r="AS26" s="469"/>
      <c r="AT26" s="469"/>
    </row>
    <row r="27" spans="2:46" s="76" customFormat="1" ht="14.25" customHeight="1" x14ac:dyDescent="0.2">
      <c r="B27" s="69">
        <v>20</v>
      </c>
      <c r="C27" s="466" t="s">
        <v>546</v>
      </c>
      <c r="D27" s="499">
        <v>0</v>
      </c>
      <c r="E27" s="459">
        <v>0</v>
      </c>
      <c r="F27" s="459">
        <v>0</v>
      </c>
      <c r="G27" s="459">
        <v>0</v>
      </c>
      <c r="H27" s="459">
        <v>0</v>
      </c>
      <c r="I27" s="459">
        <v>0</v>
      </c>
      <c r="J27" s="459">
        <v>0</v>
      </c>
      <c r="K27" s="459">
        <v>0</v>
      </c>
      <c r="L27" s="459">
        <v>0</v>
      </c>
      <c r="M27" s="459">
        <v>0</v>
      </c>
      <c r="N27" s="459"/>
      <c r="O27" s="459">
        <v>0</v>
      </c>
      <c r="P27" s="459">
        <v>0</v>
      </c>
      <c r="Q27" s="459">
        <v>0</v>
      </c>
      <c r="R27" s="459">
        <v>0</v>
      </c>
      <c r="S27" s="459">
        <v>0</v>
      </c>
      <c r="T27" s="459">
        <v>0</v>
      </c>
      <c r="U27" s="459">
        <v>0</v>
      </c>
      <c r="V27" s="459">
        <v>0</v>
      </c>
      <c r="W27" s="497"/>
      <c r="X27" s="497"/>
      <c r="Y27" s="497"/>
      <c r="Z27" s="472">
        <v>0</v>
      </c>
      <c r="AB27" s="469"/>
      <c r="AC27" s="469"/>
      <c r="AD27" s="469"/>
      <c r="AE27" s="469"/>
      <c r="AF27" s="469"/>
      <c r="AG27" s="469"/>
      <c r="AH27" s="469"/>
      <c r="AI27" s="469"/>
      <c r="AJ27" s="469"/>
      <c r="AK27" s="469"/>
      <c r="AL27" s="469"/>
      <c r="AM27" s="469"/>
      <c r="AN27" s="469"/>
      <c r="AO27" s="469"/>
      <c r="AP27" s="469"/>
      <c r="AQ27" s="469"/>
      <c r="AR27" s="469"/>
      <c r="AS27" s="469"/>
      <c r="AT27" s="469"/>
    </row>
    <row r="28" spans="2:46" s="76" customFormat="1" ht="14.25" customHeight="1" x14ac:dyDescent="0.2">
      <c r="B28" s="69">
        <v>21</v>
      </c>
      <c r="C28" s="466" t="s">
        <v>109</v>
      </c>
      <c r="D28" s="499">
        <v>0</v>
      </c>
      <c r="E28" s="459">
        <v>0</v>
      </c>
      <c r="F28" s="459">
        <v>0</v>
      </c>
      <c r="G28" s="459">
        <v>0</v>
      </c>
      <c r="H28" s="459">
        <v>0</v>
      </c>
      <c r="I28" s="459">
        <v>0</v>
      </c>
      <c r="J28" s="459">
        <v>0</v>
      </c>
      <c r="K28" s="459">
        <v>0</v>
      </c>
      <c r="L28" s="459">
        <v>0</v>
      </c>
      <c r="M28" s="459">
        <v>0</v>
      </c>
      <c r="N28" s="459"/>
      <c r="O28" s="459">
        <v>0</v>
      </c>
      <c r="P28" s="459">
        <v>0</v>
      </c>
      <c r="Q28" s="459">
        <v>0</v>
      </c>
      <c r="R28" s="459">
        <v>0</v>
      </c>
      <c r="S28" s="459">
        <v>0</v>
      </c>
      <c r="T28" s="459">
        <v>0</v>
      </c>
      <c r="U28" s="459">
        <v>0</v>
      </c>
      <c r="V28" s="459">
        <v>0</v>
      </c>
      <c r="W28" s="497"/>
      <c r="X28" s="497"/>
      <c r="Y28" s="497"/>
      <c r="Z28" s="472">
        <v>0</v>
      </c>
      <c r="AB28" s="469"/>
      <c r="AC28" s="469"/>
      <c r="AD28" s="469"/>
      <c r="AE28" s="469"/>
      <c r="AF28" s="469"/>
      <c r="AG28" s="469"/>
      <c r="AH28" s="469"/>
      <c r="AI28" s="469"/>
      <c r="AJ28" s="469"/>
      <c r="AK28" s="469"/>
      <c r="AL28" s="469"/>
      <c r="AM28" s="469"/>
      <c r="AN28" s="469"/>
      <c r="AO28" s="469"/>
      <c r="AP28" s="469"/>
      <c r="AQ28" s="469"/>
      <c r="AR28" s="469"/>
      <c r="AS28" s="469"/>
      <c r="AT28" s="469"/>
    </row>
    <row r="29" spans="2:46" s="76" customFormat="1" ht="14.25" customHeight="1" x14ac:dyDescent="0.2">
      <c r="B29" s="69">
        <v>22</v>
      </c>
      <c r="C29" s="466" t="s">
        <v>110</v>
      </c>
      <c r="D29" s="499">
        <v>0</v>
      </c>
      <c r="E29" s="459">
        <v>0</v>
      </c>
      <c r="F29" s="459">
        <v>0</v>
      </c>
      <c r="G29" s="459">
        <v>0</v>
      </c>
      <c r="H29" s="459">
        <v>0</v>
      </c>
      <c r="I29" s="459">
        <v>0</v>
      </c>
      <c r="J29" s="459">
        <v>0</v>
      </c>
      <c r="K29" s="459">
        <v>0</v>
      </c>
      <c r="L29" s="459">
        <v>0</v>
      </c>
      <c r="M29" s="459">
        <v>0</v>
      </c>
      <c r="N29" s="459"/>
      <c r="O29" s="459">
        <v>0</v>
      </c>
      <c r="P29" s="459">
        <v>0</v>
      </c>
      <c r="Q29" s="459">
        <v>0</v>
      </c>
      <c r="R29" s="459">
        <v>0</v>
      </c>
      <c r="S29" s="459">
        <v>0</v>
      </c>
      <c r="T29" s="459">
        <v>0</v>
      </c>
      <c r="U29" s="459">
        <v>0</v>
      </c>
      <c r="V29" s="459">
        <v>0</v>
      </c>
      <c r="W29" s="497"/>
      <c r="X29" s="497"/>
      <c r="Y29" s="497"/>
      <c r="Z29" s="472">
        <v>0</v>
      </c>
      <c r="AB29" s="469"/>
      <c r="AC29" s="469"/>
      <c r="AD29" s="469"/>
      <c r="AE29" s="469"/>
      <c r="AF29" s="469"/>
      <c r="AG29" s="469"/>
      <c r="AH29" s="469"/>
      <c r="AI29" s="469"/>
      <c r="AJ29" s="469"/>
      <c r="AK29" s="469"/>
      <c r="AL29" s="469"/>
      <c r="AM29" s="469"/>
      <c r="AN29" s="469"/>
      <c r="AO29" s="469"/>
      <c r="AP29" s="469"/>
      <c r="AQ29" s="469"/>
      <c r="AR29" s="469"/>
      <c r="AS29" s="469"/>
      <c r="AT29" s="469"/>
    </row>
    <row r="30" spans="2:46" s="76" customFormat="1" ht="14.25" customHeight="1" x14ac:dyDescent="0.2">
      <c r="B30" s="69">
        <v>23</v>
      </c>
      <c r="C30" s="465" t="s">
        <v>111</v>
      </c>
      <c r="D30" s="498">
        <f>SUM(D14:D29)</f>
        <v>1262.89800838</v>
      </c>
      <c r="E30" s="187">
        <f>SUM(E14:E29)</f>
        <v>98.551958839999998</v>
      </c>
      <c r="F30" s="187">
        <f t="shared" ref="F30:Z30" si="0">SUM(F14:F29)</f>
        <v>286.41392565000001</v>
      </c>
      <c r="G30" s="187">
        <f t="shared" si="0"/>
        <v>80.228064830000008</v>
      </c>
      <c r="H30" s="187">
        <f t="shared" si="0"/>
        <v>25.591473520000001</v>
      </c>
      <c r="I30" s="187">
        <f t="shared" si="0"/>
        <v>1587.6448763599999</v>
      </c>
      <c r="J30" s="187">
        <f t="shared" si="0"/>
        <v>618.06571542999995</v>
      </c>
      <c r="K30" s="187">
        <f t="shared" si="0"/>
        <v>116.02275854000001</v>
      </c>
      <c r="L30" s="187">
        <f t="shared" si="0"/>
        <v>196.84799869</v>
      </c>
      <c r="M30" s="187">
        <f t="shared" si="0"/>
        <v>33.198182639999999</v>
      </c>
      <c r="N30" s="187">
        <f t="shared" si="0"/>
        <v>305.93430695000001</v>
      </c>
      <c r="O30" s="187">
        <f t="shared" si="0"/>
        <v>5783.5334845699999</v>
      </c>
      <c r="P30" s="187">
        <f t="shared" si="0"/>
        <v>147.42342610999998</v>
      </c>
      <c r="Q30" s="187">
        <f t="shared" si="0"/>
        <v>150.30981119</v>
      </c>
      <c r="R30" s="187">
        <f t="shared" si="0"/>
        <v>180.36000226000002</v>
      </c>
      <c r="S30" s="187">
        <f t="shared" si="0"/>
        <v>43.090119299999998</v>
      </c>
      <c r="T30" s="187">
        <f t="shared" si="0"/>
        <v>111.10322004</v>
      </c>
      <c r="U30" s="187">
        <f t="shared" si="0"/>
        <v>146.02537728999999</v>
      </c>
      <c r="V30" s="187">
        <f t="shared" si="0"/>
        <v>36.498507050000001</v>
      </c>
      <c r="W30" s="187">
        <f t="shared" si="0"/>
        <v>2.2538025999999998</v>
      </c>
      <c r="X30" s="187">
        <f t="shared" si="0"/>
        <v>0</v>
      </c>
      <c r="Y30" s="187">
        <f t="shared" si="0"/>
        <v>12915.639716299998</v>
      </c>
      <c r="Z30" s="473">
        <f t="shared" si="0"/>
        <v>24127.63473654</v>
      </c>
      <c r="AB30" s="469"/>
      <c r="AC30" s="469"/>
      <c r="AD30" s="469"/>
      <c r="AE30" s="469"/>
      <c r="AF30" s="469"/>
      <c r="AG30" s="469"/>
      <c r="AH30" s="469"/>
      <c r="AI30" s="469"/>
      <c r="AJ30" s="469"/>
      <c r="AK30" s="469"/>
      <c r="AL30" s="469"/>
      <c r="AM30" s="469"/>
      <c r="AN30" s="469"/>
      <c r="AO30" s="469"/>
      <c r="AP30" s="469"/>
      <c r="AQ30" s="469"/>
      <c r="AR30" s="469"/>
      <c r="AS30" s="469"/>
      <c r="AT30" s="469"/>
    </row>
    <row r="31" spans="2:46" s="76" customFormat="1" ht="14.25" customHeight="1" thickBot="1" x14ac:dyDescent="0.25">
      <c r="B31" s="71">
        <v>24</v>
      </c>
      <c r="C31" s="467" t="s">
        <v>58</v>
      </c>
      <c r="D31" s="500">
        <f>D30</f>
        <v>1262.89800838</v>
      </c>
      <c r="E31" s="474">
        <f>E30</f>
        <v>98.551958839999998</v>
      </c>
      <c r="F31" s="474">
        <f t="shared" ref="F31:Z31" si="1">F30</f>
        <v>286.41392565000001</v>
      </c>
      <c r="G31" s="474">
        <f t="shared" si="1"/>
        <v>80.228064830000008</v>
      </c>
      <c r="H31" s="474">
        <f t="shared" si="1"/>
        <v>25.591473520000001</v>
      </c>
      <c r="I31" s="474">
        <f t="shared" si="1"/>
        <v>1587.6448763599999</v>
      </c>
      <c r="J31" s="474">
        <f t="shared" si="1"/>
        <v>618.06571542999995</v>
      </c>
      <c r="K31" s="474">
        <f t="shared" si="1"/>
        <v>116.02275854000001</v>
      </c>
      <c r="L31" s="474">
        <f t="shared" si="1"/>
        <v>196.84799869</v>
      </c>
      <c r="M31" s="474">
        <f t="shared" si="1"/>
        <v>33.198182639999999</v>
      </c>
      <c r="N31" s="474">
        <f t="shared" si="1"/>
        <v>305.93430695000001</v>
      </c>
      <c r="O31" s="474">
        <f t="shared" si="1"/>
        <v>5783.5334845699999</v>
      </c>
      <c r="P31" s="474">
        <f t="shared" si="1"/>
        <v>147.42342610999998</v>
      </c>
      <c r="Q31" s="474">
        <f t="shared" si="1"/>
        <v>150.30981119</v>
      </c>
      <c r="R31" s="474">
        <f t="shared" si="1"/>
        <v>180.36000226000002</v>
      </c>
      <c r="S31" s="474">
        <f t="shared" si="1"/>
        <v>43.090119299999998</v>
      </c>
      <c r="T31" s="474">
        <f t="shared" si="1"/>
        <v>111.10322004</v>
      </c>
      <c r="U31" s="474">
        <f t="shared" si="1"/>
        <v>146.02537728999999</v>
      </c>
      <c r="V31" s="474">
        <f t="shared" si="1"/>
        <v>36.498507050000001</v>
      </c>
      <c r="W31" s="474">
        <f t="shared" si="1"/>
        <v>2.2538025999999998</v>
      </c>
      <c r="X31" s="474">
        <f t="shared" si="1"/>
        <v>0</v>
      </c>
      <c r="Y31" s="474">
        <f t="shared" si="1"/>
        <v>12915.639716299998</v>
      </c>
      <c r="Z31" s="475">
        <f t="shared" si="1"/>
        <v>24127.63473654</v>
      </c>
      <c r="AB31" s="469"/>
      <c r="AC31" s="469"/>
      <c r="AD31" s="469"/>
      <c r="AE31" s="469"/>
      <c r="AF31" s="469"/>
      <c r="AG31" s="469"/>
      <c r="AH31" s="469"/>
      <c r="AI31" s="469"/>
      <c r="AJ31" s="469"/>
      <c r="AK31" s="469"/>
      <c r="AL31" s="469"/>
      <c r="AM31" s="469"/>
      <c r="AN31" s="469"/>
      <c r="AO31" s="469"/>
      <c r="AP31" s="469"/>
      <c r="AQ31" s="469"/>
      <c r="AR31" s="469"/>
      <c r="AS31" s="469"/>
      <c r="AT31" s="469"/>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rgb="FF00B0F0"/>
  </sheetPr>
  <dimension ref="A1:K32"/>
  <sheetViews>
    <sheetView workbookViewId="0"/>
  </sheetViews>
  <sheetFormatPr baseColWidth="10" defaultRowHeight="14.25" x14ac:dyDescent="0.2"/>
  <cols>
    <col min="1" max="2" width="4.28515625" style="22" customWidth="1"/>
    <col min="3" max="3" width="45.28515625" style="22" bestFit="1" customWidth="1"/>
    <col min="4" max="9" width="14.28515625" style="22" customWidth="1"/>
    <col min="10" max="16384" width="11.42578125" style="22"/>
  </cols>
  <sheetData>
    <row r="1" spans="1:11" ht="18.75" customHeight="1" x14ac:dyDescent="0.2"/>
    <row r="2" spans="1:11" ht="18.75" customHeight="1" x14ac:dyDescent="0.2">
      <c r="A2" s="23" t="s">
        <v>6</v>
      </c>
      <c r="B2" s="24"/>
      <c r="C2" s="24"/>
      <c r="D2" s="25"/>
      <c r="E2" s="25"/>
      <c r="I2" s="24"/>
    </row>
    <row r="3" spans="1:11" ht="14.25" customHeight="1" x14ac:dyDescent="0.2">
      <c r="A3" s="23"/>
      <c r="B3" s="24"/>
      <c r="C3" s="24"/>
      <c r="D3" s="25"/>
      <c r="E3" s="25"/>
      <c r="I3" s="24"/>
    </row>
    <row r="4" spans="1:11" ht="14.25" customHeight="1" x14ac:dyDescent="0.2">
      <c r="A4" s="23"/>
      <c r="B4" s="26" t="s">
        <v>521</v>
      </c>
      <c r="C4" s="27"/>
      <c r="D4" s="25"/>
      <c r="E4" s="25"/>
      <c r="I4" s="27"/>
    </row>
    <row r="5" spans="1:11" ht="14.25" customHeight="1" thickBot="1" x14ac:dyDescent="0.25">
      <c r="A5" s="23"/>
      <c r="B5" s="24"/>
      <c r="C5" s="24"/>
      <c r="D5" s="25"/>
      <c r="E5" s="25"/>
    </row>
    <row r="6" spans="1:11" ht="14.25" customHeight="1" x14ac:dyDescent="0.2">
      <c r="B6" s="76"/>
      <c r="C6" s="76"/>
      <c r="D6" s="77" t="s">
        <v>44</v>
      </c>
      <c r="E6" s="31" t="s">
        <v>45</v>
      </c>
      <c r="F6" s="31" t="s">
        <v>46</v>
      </c>
      <c r="G6" s="31" t="s">
        <v>59</v>
      </c>
      <c r="H6" s="31" t="s">
        <v>60</v>
      </c>
      <c r="I6" s="65" t="s">
        <v>61</v>
      </c>
    </row>
    <row r="7" spans="1:11" ht="14.25" customHeight="1" x14ac:dyDescent="0.2">
      <c r="B7" s="78"/>
      <c r="C7" s="78"/>
      <c r="D7" s="560" t="s">
        <v>118</v>
      </c>
      <c r="E7" s="561"/>
      <c r="F7" s="561"/>
      <c r="G7" s="561"/>
      <c r="H7" s="561"/>
      <c r="I7" s="562"/>
    </row>
    <row r="8" spans="1:11" ht="14.25" customHeight="1" thickBot="1" x14ac:dyDescent="0.25">
      <c r="B8" s="79"/>
      <c r="C8" s="80"/>
      <c r="D8" s="81" t="s">
        <v>119</v>
      </c>
      <c r="E8" s="19" t="s">
        <v>120</v>
      </c>
      <c r="F8" s="19" t="s">
        <v>121</v>
      </c>
      <c r="G8" s="19" t="s">
        <v>122</v>
      </c>
      <c r="H8" s="19" t="s">
        <v>123</v>
      </c>
      <c r="I8" s="82" t="s">
        <v>58</v>
      </c>
    </row>
    <row r="9" spans="1:11" ht="14.25" customHeight="1" x14ac:dyDescent="0.2">
      <c r="B9" s="67">
        <v>1</v>
      </c>
      <c r="C9" s="476" t="s">
        <v>84</v>
      </c>
      <c r="D9" s="121"/>
      <c r="E9" s="470"/>
      <c r="F9" s="470"/>
      <c r="G9" s="470"/>
      <c r="H9" s="470"/>
      <c r="I9" s="471"/>
    </row>
    <row r="10" spans="1:11" ht="14.25" customHeight="1" x14ac:dyDescent="0.2">
      <c r="B10" s="68">
        <v>2</v>
      </c>
      <c r="C10" s="20" t="s">
        <v>85</v>
      </c>
      <c r="D10" s="129"/>
      <c r="E10" s="179"/>
      <c r="F10" s="179"/>
      <c r="G10" s="179"/>
      <c r="H10" s="179"/>
      <c r="I10" s="125"/>
    </row>
    <row r="11" spans="1:11" ht="14.25" customHeight="1" x14ac:dyDescent="0.2">
      <c r="B11" s="68">
        <v>3</v>
      </c>
      <c r="C11" s="20" t="s">
        <v>86</v>
      </c>
      <c r="D11" s="129"/>
      <c r="E11" s="179"/>
      <c r="F11" s="179"/>
      <c r="G11" s="179"/>
      <c r="H11" s="179"/>
      <c r="I11" s="125"/>
    </row>
    <row r="12" spans="1:11" ht="14.25" customHeight="1" x14ac:dyDescent="0.2">
      <c r="B12" s="68">
        <v>4</v>
      </c>
      <c r="C12" s="20" t="s">
        <v>89</v>
      </c>
      <c r="D12" s="129"/>
      <c r="E12" s="179"/>
      <c r="F12" s="179"/>
      <c r="G12" s="179"/>
      <c r="H12" s="179"/>
      <c r="I12" s="125"/>
    </row>
    <row r="13" spans="1:11" ht="14.25" customHeight="1" x14ac:dyDescent="0.2">
      <c r="B13" s="68">
        <v>5</v>
      </c>
      <c r="C13" s="20" t="s">
        <v>95</v>
      </c>
      <c r="D13" s="129"/>
      <c r="E13" s="188"/>
      <c r="F13" s="188"/>
      <c r="G13" s="188"/>
      <c r="H13" s="188"/>
      <c r="I13" s="189"/>
    </row>
    <row r="14" spans="1:11" ht="14.25" customHeight="1" thickBot="1" x14ac:dyDescent="0.25">
      <c r="B14" s="71">
        <v>6</v>
      </c>
      <c r="C14" s="74" t="s">
        <v>96</v>
      </c>
      <c r="D14" s="190"/>
      <c r="E14" s="185"/>
      <c r="F14" s="185"/>
      <c r="G14" s="185"/>
      <c r="H14" s="185"/>
      <c r="I14" s="186"/>
    </row>
    <row r="15" spans="1:11" ht="14.25" customHeight="1" x14ac:dyDescent="0.2">
      <c r="B15" s="67">
        <v>7</v>
      </c>
      <c r="C15" s="476" t="s">
        <v>84</v>
      </c>
      <c r="D15" s="121"/>
      <c r="E15" s="501"/>
      <c r="F15" s="501"/>
      <c r="G15" s="501"/>
      <c r="H15" s="501"/>
      <c r="I15" s="502"/>
    </row>
    <row r="16" spans="1:11" ht="14.25" customHeight="1" x14ac:dyDescent="0.2">
      <c r="B16" s="68">
        <v>8</v>
      </c>
      <c r="C16" s="20" t="s">
        <v>552</v>
      </c>
      <c r="D16" s="129">
        <v>0</v>
      </c>
      <c r="E16" s="188"/>
      <c r="F16" s="188"/>
      <c r="G16" s="188"/>
      <c r="H16" s="188"/>
      <c r="I16" s="189">
        <f>D16</f>
        <v>0</v>
      </c>
      <c r="K16" s="313"/>
    </row>
    <row r="17" spans="2:11" ht="14.25" customHeight="1" x14ac:dyDescent="0.2">
      <c r="B17" s="68">
        <v>9</v>
      </c>
      <c r="C17" s="20" t="s">
        <v>553</v>
      </c>
      <c r="D17" s="129">
        <v>0</v>
      </c>
      <c r="E17" s="188"/>
      <c r="F17" s="188"/>
      <c r="G17" s="188"/>
      <c r="H17" s="188"/>
      <c r="I17" s="189">
        <f t="shared" ref="I17:I32" si="0">D17</f>
        <v>0</v>
      </c>
      <c r="K17" s="313"/>
    </row>
    <row r="18" spans="2:11" ht="14.25" customHeight="1" x14ac:dyDescent="0.2">
      <c r="B18" s="68">
        <v>10</v>
      </c>
      <c r="C18" s="20" t="s">
        <v>554</v>
      </c>
      <c r="D18" s="129">
        <v>0</v>
      </c>
      <c r="E18" s="188"/>
      <c r="F18" s="188"/>
      <c r="G18" s="188"/>
      <c r="H18" s="188"/>
      <c r="I18" s="189">
        <f t="shared" si="0"/>
        <v>0</v>
      </c>
      <c r="K18" s="313"/>
    </row>
    <row r="19" spans="2:11" ht="14.25" customHeight="1" x14ac:dyDescent="0.2">
      <c r="B19" s="68">
        <v>11</v>
      </c>
      <c r="C19" s="20" t="s">
        <v>100</v>
      </c>
      <c r="D19" s="129">
        <v>0</v>
      </c>
      <c r="E19" s="188"/>
      <c r="F19" s="188"/>
      <c r="G19" s="188"/>
      <c r="H19" s="188"/>
      <c r="I19" s="189">
        <f t="shared" si="0"/>
        <v>0</v>
      </c>
      <c r="K19" s="313"/>
    </row>
    <row r="20" spans="2:11" ht="14.25" customHeight="1" x14ac:dyDescent="0.2">
      <c r="B20" s="68">
        <v>12</v>
      </c>
      <c r="C20" s="20" t="s">
        <v>85</v>
      </c>
      <c r="D20" s="129">
        <v>143.41039939000001</v>
      </c>
      <c r="E20" s="188"/>
      <c r="F20" s="188"/>
      <c r="G20" s="188"/>
      <c r="H20" s="188"/>
      <c r="I20" s="189">
        <f t="shared" si="0"/>
        <v>143.41039939000001</v>
      </c>
      <c r="K20" s="313"/>
    </row>
    <row r="21" spans="2:11" ht="14.25" customHeight="1" x14ac:dyDescent="0.2">
      <c r="B21" s="68">
        <v>13</v>
      </c>
      <c r="C21" s="20" t="s">
        <v>555</v>
      </c>
      <c r="D21" s="129">
        <v>3056.3230279100003</v>
      </c>
      <c r="E21" s="188"/>
      <c r="F21" s="188"/>
      <c r="G21" s="188"/>
      <c r="H21" s="188"/>
      <c r="I21" s="189">
        <f t="shared" si="0"/>
        <v>3056.3230279100003</v>
      </c>
      <c r="K21" s="313"/>
    </row>
    <row r="22" spans="2:11" ht="14.25" customHeight="1" x14ac:dyDescent="0.2">
      <c r="B22" s="68">
        <v>14</v>
      </c>
      <c r="C22" s="20" t="s">
        <v>89</v>
      </c>
      <c r="D22" s="129">
        <v>2023.37390344</v>
      </c>
      <c r="E22" s="188"/>
      <c r="F22" s="188"/>
      <c r="G22" s="188"/>
      <c r="H22" s="188"/>
      <c r="I22" s="189">
        <f t="shared" si="0"/>
        <v>2023.37390344</v>
      </c>
      <c r="K22" s="313"/>
    </row>
    <row r="23" spans="2:11" ht="14.25" customHeight="1" x14ac:dyDescent="0.2">
      <c r="B23" s="68">
        <v>15</v>
      </c>
      <c r="C23" s="20" t="s">
        <v>556</v>
      </c>
      <c r="D23" s="129">
        <v>15974.042527450001</v>
      </c>
      <c r="E23" s="188"/>
      <c r="F23" s="188"/>
      <c r="G23" s="188"/>
      <c r="H23" s="188"/>
      <c r="I23" s="189">
        <f t="shared" si="0"/>
        <v>15974.042527450001</v>
      </c>
      <c r="K23" s="313"/>
    </row>
    <row r="24" spans="2:11" ht="14.25" customHeight="1" x14ac:dyDescent="0.2">
      <c r="B24" s="68">
        <v>16</v>
      </c>
      <c r="C24" s="20" t="s">
        <v>548</v>
      </c>
      <c r="D24" s="129">
        <v>40.401180330000003</v>
      </c>
      <c r="E24" s="188"/>
      <c r="F24" s="188"/>
      <c r="G24" s="188"/>
      <c r="H24" s="188"/>
      <c r="I24" s="189">
        <f t="shared" si="0"/>
        <v>40.401180330000003</v>
      </c>
      <c r="K24" s="313"/>
    </row>
    <row r="25" spans="2:11" ht="14.25" customHeight="1" x14ac:dyDescent="0.2">
      <c r="B25" s="68">
        <v>17</v>
      </c>
      <c r="C25" s="20" t="s">
        <v>542</v>
      </c>
      <c r="D25" s="129">
        <v>0</v>
      </c>
      <c r="E25" s="188"/>
      <c r="F25" s="188"/>
      <c r="G25" s="188"/>
      <c r="H25" s="188"/>
      <c r="I25" s="189">
        <f t="shared" si="0"/>
        <v>0</v>
      </c>
      <c r="K25" s="313"/>
    </row>
    <row r="26" spans="2:11" ht="14.25" customHeight="1" x14ac:dyDescent="0.2">
      <c r="B26" s="68">
        <v>18</v>
      </c>
      <c r="C26" s="20" t="s">
        <v>549</v>
      </c>
      <c r="D26" s="129">
        <v>0</v>
      </c>
      <c r="E26" s="188"/>
      <c r="F26" s="188"/>
      <c r="G26" s="188"/>
      <c r="H26" s="188"/>
      <c r="I26" s="189">
        <f t="shared" si="0"/>
        <v>0</v>
      </c>
      <c r="K26" s="313"/>
    </row>
    <row r="27" spans="2:11" ht="14.25" customHeight="1" x14ac:dyDescent="0.2">
      <c r="B27" s="68">
        <v>19</v>
      </c>
      <c r="C27" s="20" t="s">
        <v>557</v>
      </c>
      <c r="D27" s="129">
        <v>0</v>
      </c>
      <c r="E27" s="188"/>
      <c r="F27" s="188"/>
      <c r="G27" s="188"/>
      <c r="H27" s="188"/>
      <c r="I27" s="189">
        <f t="shared" si="0"/>
        <v>0</v>
      </c>
      <c r="K27" s="313"/>
    </row>
    <row r="28" spans="2:11" ht="14.25" customHeight="1" x14ac:dyDescent="0.2">
      <c r="B28" s="68">
        <v>20</v>
      </c>
      <c r="C28" s="20" t="s">
        <v>108</v>
      </c>
      <c r="D28" s="129">
        <v>0</v>
      </c>
      <c r="E28" s="188"/>
      <c r="F28" s="188"/>
      <c r="G28" s="188"/>
      <c r="H28" s="188"/>
      <c r="I28" s="189">
        <f t="shared" si="0"/>
        <v>0</v>
      </c>
      <c r="K28" s="313"/>
    </row>
    <row r="29" spans="2:11" ht="14.25" customHeight="1" x14ac:dyDescent="0.2">
      <c r="B29" s="68">
        <v>21</v>
      </c>
      <c r="C29" s="20" t="s">
        <v>558</v>
      </c>
      <c r="D29" s="129">
        <v>0</v>
      </c>
      <c r="E29" s="188"/>
      <c r="F29" s="188"/>
      <c r="G29" s="188"/>
      <c r="H29" s="188"/>
      <c r="I29" s="189">
        <f t="shared" si="0"/>
        <v>0</v>
      </c>
      <c r="K29" s="313"/>
    </row>
    <row r="30" spans="2:11" ht="14.25" customHeight="1" x14ac:dyDescent="0.2">
      <c r="B30" s="68">
        <v>22</v>
      </c>
      <c r="C30" s="20" t="s">
        <v>559</v>
      </c>
      <c r="D30" s="129">
        <v>0</v>
      </c>
      <c r="E30" s="188"/>
      <c r="F30" s="188"/>
      <c r="G30" s="188"/>
      <c r="H30" s="188"/>
      <c r="I30" s="189">
        <f t="shared" si="0"/>
        <v>0</v>
      </c>
      <c r="K30" s="313"/>
    </row>
    <row r="31" spans="2:11" ht="14.25" customHeight="1" x14ac:dyDescent="0.2">
      <c r="B31" s="68">
        <v>23</v>
      </c>
      <c r="C31" s="449" t="s">
        <v>551</v>
      </c>
      <c r="D31" s="129">
        <f>SUM(D16:D30)</f>
        <v>21237.551038520003</v>
      </c>
      <c r="E31" s="188"/>
      <c r="F31" s="188"/>
      <c r="G31" s="188"/>
      <c r="H31" s="188"/>
      <c r="I31" s="189">
        <f t="shared" si="0"/>
        <v>21237.551038520003</v>
      </c>
      <c r="K31" s="313"/>
    </row>
    <row r="32" spans="2:11" ht="14.25" customHeight="1" thickBot="1" x14ac:dyDescent="0.25">
      <c r="B32" s="477">
        <v>24</v>
      </c>
      <c r="C32" s="478" t="s">
        <v>58</v>
      </c>
      <c r="D32" s="180">
        <f>D31</f>
        <v>21237.551038520003</v>
      </c>
      <c r="E32" s="479"/>
      <c r="F32" s="479"/>
      <c r="G32" s="479"/>
      <c r="H32" s="479"/>
      <c r="I32" s="419">
        <f t="shared" si="0"/>
        <v>21237.551038520003</v>
      </c>
      <c r="K32" s="313"/>
    </row>
  </sheetData>
  <mergeCells count="1">
    <mergeCell ref="D7:I7"/>
  </mergeCell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H21"/>
  <sheetViews>
    <sheetView showGridLines="0" workbookViewId="0"/>
  </sheetViews>
  <sheetFormatPr baseColWidth="10" defaultRowHeight="12.75" x14ac:dyDescent="0.2"/>
  <cols>
    <col min="1" max="1" width="13.28515625" customWidth="1"/>
    <col min="2" max="2" width="28.140625" bestFit="1" customWidth="1"/>
    <col min="3" max="8" width="19.140625" customWidth="1"/>
  </cols>
  <sheetData>
    <row r="2" spans="1:8" ht="15" x14ac:dyDescent="0.2">
      <c r="A2" s="23" t="s">
        <v>7</v>
      </c>
    </row>
    <row r="4" spans="1:8" x14ac:dyDescent="0.2">
      <c r="B4" s="26" t="s">
        <v>521</v>
      </c>
    </row>
    <row r="5" spans="1:8" ht="26.25" customHeight="1" thickBot="1" x14ac:dyDescent="0.25"/>
    <row r="6" spans="1:8" ht="18" x14ac:dyDescent="0.2">
      <c r="B6" s="504"/>
      <c r="C6" s="37" t="s">
        <v>560</v>
      </c>
      <c r="D6" s="37" t="s">
        <v>561</v>
      </c>
      <c r="E6" s="37" t="s">
        <v>562</v>
      </c>
      <c r="F6" s="37" t="s">
        <v>563</v>
      </c>
      <c r="G6" s="37" t="s">
        <v>652</v>
      </c>
      <c r="H6" s="55" t="s">
        <v>565</v>
      </c>
    </row>
    <row r="7" spans="1:8" x14ac:dyDescent="0.2">
      <c r="B7" s="505" t="s">
        <v>566</v>
      </c>
      <c r="C7" s="179"/>
      <c r="D7" s="179"/>
      <c r="E7" s="179">
        <v>0</v>
      </c>
      <c r="F7" s="179">
        <v>41.872704710000001</v>
      </c>
      <c r="G7" s="179">
        <v>0.73251638000000008</v>
      </c>
      <c r="H7" s="125"/>
    </row>
    <row r="8" spans="1:8" x14ac:dyDescent="0.2">
      <c r="B8" s="505" t="s">
        <v>567</v>
      </c>
      <c r="C8" s="179"/>
      <c r="D8" s="179"/>
      <c r="E8" s="179">
        <v>17436.936006399999</v>
      </c>
      <c r="F8" s="179">
        <v>0</v>
      </c>
      <c r="G8" s="179">
        <v>0</v>
      </c>
      <c r="H8" s="125"/>
    </row>
    <row r="9" spans="1:8" x14ac:dyDescent="0.2">
      <c r="B9" s="505" t="s">
        <v>568</v>
      </c>
      <c r="C9" s="179"/>
      <c r="D9" s="179"/>
      <c r="E9" s="179">
        <v>2416.3625202000003</v>
      </c>
      <c r="F9" s="179">
        <v>0</v>
      </c>
      <c r="G9" s="179">
        <v>0</v>
      </c>
      <c r="H9" s="125"/>
    </row>
    <row r="10" spans="1:8" x14ac:dyDescent="0.2">
      <c r="B10" s="505" t="s">
        <v>569</v>
      </c>
      <c r="C10" s="179"/>
      <c r="D10" s="179"/>
      <c r="E10" s="179">
        <v>3908.4256193300002</v>
      </c>
      <c r="F10" s="179">
        <v>0</v>
      </c>
      <c r="G10" s="179">
        <v>0</v>
      </c>
      <c r="H10" s="125"/>
    </row>
    <row r="11" spans="1:8" x14ac:dyDescent="0.2">
      <c r="B11" s="505" t="s">
        <v>570</v>
      </c>
      <c r="C11" s="179"/>
      <c r="D11" s="179"/>
      <c r="E11" s="179">
        <v>4.9830000000000002E-5</v>
      </c>
      <c r="F11" s="179">
        <v>0</v>
      </c>
      <c r="G11" s="179">
        <v>0</v>
      </c>
      <c r="H11" s="125"/>
    </row>
    <row r="12" spans="1:8" ht="13.5" thickBot="1" x14ac:dyDescent="0.25">
      <c r="B12" s="506" t="s">
        <v>571</v>
      </c>
      <c r="C12" s="181"/>
      <c r="D12" s="181"/>
      <c r="E12" s="181">
        <v>181.36000289</v>
      </c>
      <c r="F12" s="181">
        <v>0</v>
      </c>
      <c r="G12" s="181">
        <v>0</v>
      </c>
      <c r="H12" s="507"/>
    </row>
    <row r="13" spans="1:8" x14ac:dyDescent="0.2">
      <c r="D13" s="480"/>
      <c r="E13" s="480"/>
      <c r="F13" s="480"/>
    </row>
    <row r="14" spans="1:8" x14ac:dyDescent="0.2">
      <c r="D14" s="480"/>
      <c r="E14" s="480"/>
      <c r="F14" s="480"/>
    </row>
    <row r="15" spans="1:8" x14ac:dyDescent="0.2">
      <c r="D15" s="480"/>
      <c r="E15" s="480"/>
      <c r="F15" s="480"/>
    </row>
    <row r="16" spans="1:8" x14ac:dyDescent="0.2">
      <c r="D16" s="480"/>
      <c r="E16" s="480"/>
      <c r="F16" s="480"/>
    </row>
    <row r="17" spans="4:6" x14ac:dyDescent="0.2">
      <c r="D17" s="480"/>
      <c r="E17" s="480"/>
      <c r="F17" s="480"/>
    </row>
    <row r="18" spans="4:6" x14ac:dyDescent="0.2">
      <c r="D18" s="480"/>
      <c r="E18" s="480"/>
      <c r="F18" s="480"/>
    </row>
    <row r="19" spans="4:6" x14ac:dyDescent="0.2">
      <c r="D19" s="480"/>
      <c r="E19" s="480"/>
      <c r="F19" s="480"/>
    </row>
    <row r="20" spans="4:6" x14ac:dyDescent="0.2">
      <c r="D20" s="480"/>
      <c r="E20" s="480"/>
      <c r="F20" s="480"/>
    </row>
    <row r="21" spans="4:6" x14ac:dyDescent="0.2">
      <c r="D21" s="480"/>
      <c r="E21" s="480"/>
      <c r="F21" s="480"/>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H47"/>
  <sheetViews>
    <sheetView showGridLines="0" workbookViewId="0"/>
  </sheetViews>
  <sheetFormatPr baseColWidth="10" defaultRowHeight="12.75" x14ac:dyDescent="0.2"/>
  <cols>
    <col min="2" max="2" width="17.140625" customWidth="1"/>
    <col min="3" max="3" width="52.28515625" bestFit="1" customWidth="1"/>
    <col min="4" max="4" width="16.28515625" bestFit="1" customWidth="1"/>
    <col min="5" max="5" width="16.7109375" bestFit="1" customWidth="1"/>
    <col min="6" max="6" width="22.5703125" bestFit="1" customWidth="1"/>
    <col min="7" max="7" width="16.7109375" bestFit="1" customWidth="1"/>
  </cols>
  <sheetData>
    <row r="2" spans="1:8" ht="15" x14ac:dyDescent="0.2">
      <c r="A2" s="23" t="s">
        <v>8</v>
      </c>
    </row>
    <row r="4" spans="1:8" x14ac:dyDescent="0.2">
      <c r="B4" s="26" t="s">
        <v>521</v>
      </c>
    </row>
    <row r="5" spans="1:8" ht="13.5" thickBot="1" x14ac:dyDescent="0.25"/>
    <row r="6" spans="1:8" x14ac:dyDescent="0.2">
      <c r="B6" s="36" t="s">
        <v>572</v>
      </c>
      <c r="C6" s="37" t="s">
        <v>573</v>
      </c>
      <c r="D6" s="37" t="s">
        <v>562</v>
      </c>
      <c r="E6" s="37" t="s">
        <v>563</v>
      </c>
      <c r="F6" s="37" t="s">
        <v>564</v>
      </c>
      <c r="G6" s="514" t="s">
        <v>565</v>
      </c>
      <c r="H6" s="517" t="s">
        <v>674</v>
      </c>
    </row>
    <row r="7" spans="1:8" x14ac:dyDescent="0.2">
      <c r="B7" s="405" t="s">
        <v>579</v>
      </c>
      <c r="C7" s="503" t="s">
        <v>656</v>
      </c>
      <c r="D7" s="179">
        <v>1262.89800838</v>
      </c>
      <c r="E7" s="179">
        <v>0</v>
      </c>
      <c r="F7" s="179">
        <v>0</v>
      </c>
      <c r="G7" s="183">
        <v>0</v>
      </c>
      <c r="H7" s="232">
        <f>SUM(D7:G7)</f>
        <v>1262.89800838</v>
      </c>
    </row>
    <row r="8" spans="1:8" x14ac:dyDescent="0.2">
      <c r="B8" s="405" t="s">
        <v>575</v>
      </c>
      <c r="C8" s="503" t="s">
        <v>657</v>
      </c>
      <c r="D8" s="179">
        <v>98.551958840000012</v>
      </c>
      <c r="E8" s="179">
        <v>0</v>
      </c>
      <c r="F8" s="179">
        <v>0</v>
      </c>
      <c r="G8" s="183">
        <v>0</v>
      </c>
      <c r="H8" s="232">
        <f t="shared" ref="H8:H28" si="0">SUM(D8:G8)</f>
        <v>98.551958840000012</v>
      </c>
    </row>
    <row r="9" spans="1:8" x14ac:dyDescent="0.2">
      <c r="B9" s="405" t="s">
        <v>578</v>
      </c>
      <c r="C9" s="503" t="s">
        <v>653</v>
      </c>
      <c r="D9" s="179">
        <v>286.41392565000001</v>
      </c>
      <c r="E9" s="179">
        <v>0</v>
      </c>
      <c r="F9" s="179">
        <v>0</v>
      </c>
      <c r="G9" s="183">
        <v>0</v>
      </c>
      <c r="H9" s="232">
        <f t="shared" si="0"/>
        <v>286.41392565000001</v>
      </c>
    </row>
    <row r="10" spans="1:8" x14ac:dyDescent="0.2">
      <c r="B10" s="405" t="s">
        <v>593</v>
      </c>
      <c r="C10" s="503" t="s">
        <v>658</v>
      </c>
      <c r="D10" s="179">
        <v>80.228064830000008</v>
      </c>
      <c r="E10" s="179">
        <v>0</v>
      </c>
      <c r="F10" s="179">
        <v>0</v>
      </c>
      <c r="G10" s="183">
        <v>0</v>
      </c>
      <c r="H10" s="232">
        <f t="shared" si="0"/>
        <v>80.228064830000008</v>
      </c>
    </row>
    <row r="11" spans="1:8" x14ac:dyDescent="0.2">
      <c r="B11" s="405" t="s">
        <v>582</v>
      </c>
      <c r="C11" s="503" t="s">
        <v>659</v>
      </c>
      <c r="D11" s="179">
        <v>25.591473520000001</v>
      </c>
      <c r="E11" s="179">
        <v>0</v>
      </c>
      <c r="F11" s="179">
        <v>0</v>
      </c>
      <c r="G11" s="183">
        <v>0</v>
      </c>
      <c r="H11" s="232">
        <f t="shared" si="0"/>
        <v>25.591473520000001</v>
      </c>
    </row>
    <row r="12" spans="1:8" x14ac:dyDescent="0.2">
      <c r="B12" s="405" t="s">
        <v>588</v>
      </c>
      <c r="C12" s="503" t="s">
        <v>660</v>
      </c>
      <c r="D12" s="179">
        <v>1587.59154399</v>
      </c>
      <c r="E12" s="179">
        <v>5.3332369999999997E-2</v>
      </c>
      <c r="F12" s="179">
        <v>0</v>
      </c>
      <c r="G12" s="183">
        <v>0</v>
      </c>
      <c r="H12" s="232">
        <f t="shared" si="0"/>
        <v>1587.6448763599999</v>
      </c>
    </row>
    <row r="13" spans="1:8" x14ac:dyDescent="0.2">
      <c r="B13" s="405" t="s">
        <v>594</v>
      </c>
      <c r="C13" s="503" t="s">
        <v>661</v>
      </c>
      <c r="D13" s="179">
        <v>618.06551039999999</v>
      </c>
      <c r="E13" s="179">
        <v>3.8316409999999995E-2</v>
      </c>
      <c r="F13" s="179">
        <v>3.811138E-2</v>
      </c>
      <c r="G13" s="183">
        <v>-0.61546862000000002</v>
      </c>
      <c r="H13" s="232">
        <f t="shared" si="0"/>
        <v>617.52646957000002</v>
      </c>
    </row>
    <row r="14" spans="1:8" x14ac:dyDescent="0.2">
      <c r="B14" s="405" t="s">
        <v>587</v>
      </c>
      <c r="C14" s="503" t="s">
        <v>662</v>
      </c>
      <c r="D14" s="179">
        <v>116.02135308</v>
      </c>
      <c r="E14" s="179">
        <v>1.4054599999999999E-3</v>
      </c>
      <c r="F14" s="179">
        <v>0</v>
      </c>
      <c r="G14" s="183">
        <v>-0.27377699999999999</v>
      </c>
      <c r="H14" s="232">
        <f t="shared" si="0"/>
        <v>115.74898154</v>
      </c>
    </row>
    <row r="15" spans="1:8" x14ac:dyDescent="0.2">
      <c r="B15" s="405" t="s">
        <v>584</v>
      </c>
      <c r="C15" s="503" t="s">
        <v>663</v>
      </c>
      <c r="D15" s="179">
        <v>196.84672760000001</v>
      </c>
      <c r="E15" s="179">
        <v>1.2710900000000001E-3</v>
      </c>
      <c r="F15" s="179">
        <v>0</v>
      </c>
      <c r="G15" s="183">
        <v>0</v>
      </c>
      <c r="H15" s="232">
        <f t="shared" si="0"/>
        <v>196.84799869</v>
      </c>
    </row>
    <row r="16" spans="1:8" x14ac:dyDescent="0.2">
      <c r="B16" s="405" t="s">
        <v>592</v>
      </c>
      <c r="C16" s="503" t="s">
        <v>664</v>
      </c>
      <c r="D16" s="179">
        <v>33.197051570000006</v>
      </c>
      <c r="E16" s="179">
        <v>1.1310700000000001E-3</v>
      </c>
      <c r="F16" s="179">
        <v>0</v>
      </c>
      <c r="G16" s="183">
        <v>0</v>
      </c>
      <c r="H16" s="232">
        <f t="shared" si="0"/>
        <v>33.198182640000006</v>
      </c>
    </row>
    <row r="17" spans="2:8" x14ac:dyDescent="0.2">
      <c r="B17" s="405" t="s">
        <v>577</v>
      </c>
      <c r="C17" s="503" t="s">
        <v>665</v>
      </c>
      <c r="D17" s="179">
        <v>305.93430695000001</v>
      </c>
      <c r="E17" s="179">
        <v>0</v>
      </c>
      <c r="F17" s="179">
        <v>0</v>
      </c>
      <c r="G17" s="183">
        <v>0</v>
      </c>
      <c r="H17" s="232">
        <f t="shared" si="0"/>
        <v>305.93430695000001</v>
      </c>
    </row>
    <row r="18" spans="2:8" x14ac:dyDescent="0.2">
      <c r="B18" s="405" t="s">
        <v>589</v>
      </c>
      <c r="C18" s="503" t="s">
        <v>666</v>
      </c>
      <c r="D18" s="179">
        <v>5783.5334845699999</v>
      </c>
      <c r="E18" s="179">
        <v>0</v>
      </c>
      <c r="F18" s="179">
        <v>0</v>
      </c>
      <c r="G18" s="183">
        <v>0</v>
      </c>
      <c r="H18" s="232">
        <f t="shared" si="0"/>
        <v>5783.5334845699999</v>
      </c>
    </row>
    <row r="19" spans="2:8" x14ac:dyDescent="0.2">
      <c r="B19" s="405" t="s">
        <v>586</v>
      </c>
      <c r="C19" s="503" t="s">
        <v>667</v>
      </c>
      <c r="D19" s="179">
        <v>142.92212792000001</v>
      </c>
      <c r="E19" s="179">
        <v>4.5012981900000009</v>
      </c>
      <c r="F19" s="179">
        <v>0</v>
      </c>
      <c r="G19" s="183">
        <v>0</v>
      </c>
      <c r="H19" s="232">
        <f t="shared" si="0"/>
        <v>147.42342611000001</v>
      </c>
    </row>
    <row r="20" spans="2:8" x14ac:dyDescent="0.2">
      <c r="B20" s="405" t="s">
        <v>574</v>
      </c>
      <c r="C20" s="503" t="s">
        <v>668</v>
      </c>
      <c r="D20" s="179">
        <v>150.30981119</v>
      </c>
      <c r="E20" s="179">
        <v>0</v>
      </c>
      <c r="F20" s="179">
        <v>0</v>
      </c>
      <c r="G20" s="183">
        <v>0</v>
      </c>
      <c r="H20" s="232">
        <f t="shared" si="0"/>
        <v>150.30981119</v>
      </c>
    </row>
    <row r="21" spans="2:8" x14ac:dyDescent="0.2">
      <c r="B21" s="405" t="s">
        <v>591</v>
      </c>
      <c r="C21" s="503" t="s">
        <v>669</v>
      </c>
      <c r="D21" s="179">
        <v>180.36005209000001</v>
      </c>
      <c r="E21" s="179">
        <v>0</v>
      </c>
      <c r="F21" s="179">
        <v>0</v>
      </c>
      <c r="G21" s="183">
        <v>0</v>
      </c>
      <c r="H21" s="232">
        <f t="shared" si="0"/>
        <v>180.36005209000001</v>
      </c>
    </row>
    <row r="22" spans="2:8" x14ac:dyDescent="0.2">
      <c r="B22" s="405" t="s">
        <v>581</v>
      </c>
      <c r="C22" s="503" t="s">
        <v>654</v>
      </c>
      <c r="D22" s="179">
        <v>43.090119299999998</v>
      </c>
      <c r="E22" s="179">
        <v>0</v>
      </c>
      <c r="F22" s="179">
        <v>0</v>
      </c>
      <c r="G22" s="183">
        <v>0</v>
      </c>
      <c r="H22" s="232">
        <f t="shared" si="0"/>
        <v>43.090119299999998</v>
      </c>
    </row>
    <row r="23" spans="2:8" x14ac:dyDescent="0.2">
      <c r="B23" s="405" t="s">
        <v>576</v>
      </c>
      <c r="C23" s="503" t="s">
        <v>670</v>
      </c>
      <c r="D23" s="179">
        <v>111.10322004</v>
      </c>
      <c r="E23" s="179">
        <v>0</v>
      </c>
      <c r="F23" s="179">
        <v>0</v>
      </c>
      <c r="G23" s="183">
        <v>0</v>
      </c>
      <c r="H23" s="232">
        <f t="shared" si="0"/>
        <v>111.10322004</v>
      </c>
    </row>
    <row r="24" spans="2:8" x14ac:dyDescent="0.2">
      <c r="B24" s="405" t="s">
        <v>585</v>
      </c>
      <c r="C24" s="503" t="s">
        <v>671</v>
      </c>
      <c r="D24" s="179">
        <v>146.02422808</v>
      </c>
      <c r="E24" s="179">
        <v>1.1492100000000001E-3</v>
      </c>
      <c r="F24" s="179">
        <v>0</v>
      </c>
      <c r="G24" s="183">
        <v>0</v>
      </c>
      <c r="H24" s="232">
        <f t="shared" si="0"/>
        <v>146.02537728999999</v>
      </c>
    </row>
    <row r="25" spans="2:8" x14ac:dyDescent="0.2">
      <c r="B25" s="405" t="s">
        <v>590</v>
      </c>
      <c r="C25" s="503" t="s">
        <v>672</v>
      </c>
      <c r="D25" s="179">
        <v>36.497274400000002</v>
      </c>
      <c r="E25" s="179">
        <v>1.2326500000000001E-3</v>
      </c>
      <c r="F25" s="179">
        <v>0</v>
      </c>
      <c r="G25" s="183">
        <v>0</v>
      </c>
      <c r="H25" s="232">
        <f t="shared" si="0"/>
        <v>36.498507050000001</v>
      </c>
    </row>
    <row r="26" spans="2:8" x14ac:dyDescent="0.2">
      <c r="B26" s="405" t="s">
        <v>583</v>
      </c>
      <c r="C26" s="503" t="s">
        <v>673</v>
      </c>
      <c r="D26" s="179">
        <v>2.2538025999999998</v>
      </c>
      <c r="E26" s="179">
        <v>0</v>
      </c>
      <c r="F26" s="179">
        <v>0</v>
      </c>
      <c r="G26" s="183">
        <v>0</v>
      </c>
      <c r="H26" s="232">
        <f t="shared" si="0"/>
        <v>2.2538025999999998</v>
      </c>
    </row>
    <row r="27" spans="2:8" ht="13.5" thickBot="1" x14ac:dyDescent="0.25">
      <c r="B27" s="508" t="s">
        <v>580</v>
      </c>
      <c r="C27" s="509" t="s">
        <v>655</v>
      </c>
      <c r="D27" s="510">
        <v>12879.060553039999</v>
      </c>
      <c r="E27" s="510">
        <v>37.273568259999998</v>
      </c>
      <c r="F27" s="510">
        <v>0.69440499999999994</v>
      </c>
      <c r="G27" s="515">
        <v>-1.09733444</v>
      </c>
      <c r="H27" s="518">
        <f t="shared" si="0"/>
        <v>12915.931191859998</v>
      </c>
    </row>
    <row r="28" spans="2:8" ht="13.5" thickBot="1" x14ac:dyDescent="0.25">
      <c r="B28" s="511"/>
      <c r="C28" s="512" t="s">
        <v>674</v>
      </c>
      <c r="D28" s="513">
        <f>SUM(D7:D27)</f>
        <v>24086.494598040001</v>
      </c>
      <c r="E28" s="513">
        <f t="shared" ref="E28:G28" si="1">SUM(E7:E27)</f>
        <v>41.872704710000001</v>
      </c>
      <c r="F28" s="513">
        <f t="shared" si="1"/>
        <v>0.73251637999999997</v>
      </c>
      <c r="G28" s="516">
        <f t="shared" si="1"/>
        <v>-1.9865800600000001</v>
      </c>
      <c r="H28" s="519">
        <f t="shared" si="0"/>
        <v>24127.113239070004</v>
      </c>
    </row>
    <row r="30" spans="2:8" x14ac:dyDescent="0.2">
      <c r="D30" s="481"/>
      <c r="E30" s="481"/>
      <c r="F30" s="481"/>
      <c r="G30" s="481"/>
    </row>
    <row r="31" spans="2:8" x14ac:dyDescent="0.2">
      <c r="D31" s="481"/>
      <c r="E31" s="481"/>
      <c r="F31" s="481"/>
      <c r="G31" s="481"/>
    </row>
    <row r="32" spans="2:8" x14ac:dyDescent="0.2">
      <c r="D32" s="481"/>
      <c r="E32" s="481"/>
      <c r="F32" s="481"/>
      <c r="G32" s="481"/>
    </row>
    <row r="33" spans="4:7" x14ac:dyDescent="0.2">
      <c r="D33" s="481"/>
      <c r="E33" s="481"/>
      <c r="F33" s="481"/>
      <c r="G33" s="481"/>
    </row>
    <row r="34" spans="4:7" x14ac:dyDescent="0.2">
      <c r="D34" s="481"/>
      <c r="E34" s="481"/>
      <c r="F34" s="481"/>
      <c r="G34" s="481"/>
    </row>
    <row r="35" spans="4:7" x14ac:dyDescent="0.2">
      <c r="D35" s="481"/>
      <c r="E35" s="481"/>
      <c r="F35" s="481"/>
      <c r="G35" s="481"/>
    </row>
    <row r="36" spans="4:7" x14ac:dyDescent="0.2">
      <c r="D36" s="481"/>
      <c r="E36" s="481"/>
      <c r="F36" s="481"/>
      <c r="G36" s="481"/>
    </row>
    <row r="37" spans="4:7" x14ac:dyDescent="0.2">
      <c r="D37" s="481"/>
      <c r="E37" s="481"/>
      <c r="F37" s="481"/>
      <c r="G37" s="481"/>
    </row>
    <row r="38" spans="4:7" x14ac:dyDescent="0.2">
      <c r="D38" s="481"/>
      <c r="E38" s="481"/>
      <c r="F38" s="481"/>
      <c r="G38" s="481"/>
    </row>
    <row r="39" spans="4:7" x14ac:dyDescent="0.2">
      <c r="D39" s="481"/>
      <c r="E39" s="481"/>
      <c r="F39" s="481"/>
      <c r="G39" s="481"/>
    </row>
    <row r="40" spans="4:7" x14ac:dyDescent="0.2">
      <c r="D40" s="481"/>
      <c r="E40" s="481"/>
      <c r="F40" s="481"/>
      <c r="G40" s="481"/>
    </row>
    <row r="41" spans="4:7" x14ac:dyDescent="0.2">
      <c r="D41" s="481"/>
      <c r="E41" s="481"/>
      <c r="F41" s="481"/>
      <c r="G41" s="481"/>
    </row>
    <row r="42" spans="4:7" x14ac:dyDescent="0.2">
      <c r="D42" s="481"/>
      <c r="E42" s="481"/>
      <c r="F42" s="481"/>
      <c r="G42" s="481"/>
    </row>
    <row r="43" spans="4:7" x14ac:dyDescent="0.2">
      <c r="D43" s="481"/>
      <c r="E43" s="481"/>
      <c r="F43" s="481"/>
      <c r="G43" s="481"/>
    </row>
    <row r="44" spans="4:7" x14ac:dyDescent="0.2">
      <c r="D44" s="481"/>
      <c r="E44" s="481"/>
      <c r="F44" s="481"/>
      <c r="G44" s="481"/>
    </row>
    <row r="45" spans="4:7" x14ac:dyDescent="0.2">
      <c r="D45" s="481"/>
      <c r="E45" s="481"/>
      <c r="F45" s="481"/>
      <c r="G45" s="481"/>
    </row>
    <row r="46" spans="4:7" x14ac:dyDescent="0.2">
      <c r="D46" s="481"/>
      <c r="E46" s="481"/>
      <c r="F46" s="481"/>
      <c r="G46" s="481"/>
    </row>
    <row r="47" spans="4:7" x14ac:dyDescent="0.2">
      <c r="D47" s="481"/>
      <c r="E47" s="481"/>
      <c r="F47" s="481"/>
      <c r="G47" s="481"/>
    </row>
  </sheetData>
  <sortState ref="B7:H28">
    <sortCondition ref="B7:B28"/>
  </sortState>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G47"/>
  <sheetViews>
    <sheetView showGridLines="0" workbookViewId="0"/>
  </sheetViews>
  <sheetFormatPr baseColWidth="10" defaultRowHeight="12.75" x14ac:dyDescent="0.2"/>
  <cols>
    <col min="3" max="3" width="13.85546875" bestFit="1" customWidth="1"/>
    <col min="4" max="6" width="11.5703125" bestFit="1" customWidth="1"/>
  </cols>
  <sheetData>
    <row r="2" spans="1:7" ht="15" x14ac:dyDescent="0.2">
      <c r="A2" s="23" t="s">
        <v>9</v>
      </c>
      <c r="F2" s="527"/>
    </row>
    <row r="4" spans="1:7" x14ac:dyDescent="0.2">
      <c r="B4" s="26" t="s">
        <v>521</v>
      </c>
    </row>
    <row r="5" spans="1:7" ht="13.5" thickBot="1" x14ac:dyDescent="0.25"/>
    <row r="6" spans="1:7" ht="27" x14ac:dyDescent="0.2">
      <c r="B6" s="36" t="s">
        <v>595</v>
      </c>
      <c r="C6" s="37" t="s">
        <v>562</v>
      </c>
      <c r="D6" s="37" t="s">
        <v>596</v>
      </c>
      <c r="E6" s="37" t="s">
        <v>564</v>
      </c>
      <c r="F6" s="514" t="s">
        <v>565</v>
      </c>
      <c r="G6" s="522" t="s">
        <v>674</v>
      </c>
    </row>
    <row r="7" spans="1:7" x14ac:dyDescent="0.2">
      <c r="B7" s="405" t="s">
        <v>675</v>
      </c>
      <c r="C7" s="179">
        <v>1.5919E-4</v>
      </c>
      <c r="D7" s="179">
        <v>0</v>
      </c>
      <c r="E7" s="179">
        <v>0</v>
      </c>
      <c r="F7" s="183">
        <v>0</v>
      </c>
      <c r="G7" s="235">
        <f>SUM(C7:F7)</f>
        <v>1.5919E-4</v>
      </c>
    </row>
    <row r="8" spans="1:7" x14ac:dyDescent="0.2">
      <c r="B8" s="405" t="s">
        <v>676</v>
      </c>
      <c r="C8" s="179">
        <v>2.3796000000000001E-4</v>
      </c>
      <c r="D8" s="179">
        <v>0</v>
      </c>
      <c r="E8" s="179">
        <v>0</v>
      </c>
      <c r="F8" s="183">
        <v>0</v>
      </c>
      <c r="G8" s="235">
        <f t="shared" ref="G8:G34" si="0">SUM(C8:F8)</f>
        <v>2.3796000000000001E-4</v>
      </c>
    </row>
    <row r="9" spans="1:7" x14ac:dyDescent="0.2">
      <c r="B9" s="405" t="s">
        <v>677</v>
      </c>
      <c r="C9" s="179">
        <v>3.4400000000000001E-6</v>
      </c>
      <c r="D9" s="179">
        <v>0</v>
      </c>
      <c r="E9" s="179">
        <v>0</v>
      </c>
      <c r="F9" s="183">
        <v>0</v>
      </c>
      <c r="G9" s="235">
        <f t="shared" si="0"/>
        <v>3.4400000000000001E-6</v>
      </c>
    </row>
    <row r="10" spans="1:7" x14ac:dyDescent="0.2">
      <c r="B10" s="405" t="s">
        <v>678</v>
      </c>
      <c r="C10" s="179">
        <v>2.2134999999999999E-4</v>
      </c>
      <c r="D10" s="179">
        <v>0</v>
      </c>
      <c r="E10" s="179">
        <v>0</v>
      </c>
      <c r="F10" s="183">
        <v>0</v>
      </c>
      <c r="G10" s="235">
        <f t="shared" si="0"/>
        <v>2.2134999999999999E-4</v>
      </c>
    </row>
    <row r="11" spans="1:7" x14ac:dyDescent="0.2">
      <c r="B11" s="405" t="s">
        <v>603</v>
      </c>
      <c r="C11" s="179">
        <v>2.2023604999999997</v>
      </c>
      <c r="D11" s="179">
        <v>0</v>
      </c>
      <c r="E11" s="179">
        <v>0</v>
      </c>
      <c r="F11" s="183">
        <v>0</v>
      </c>
      <c r="G11" s="235">
        <f t="shared" si="0"/>
        <v>2.2023604999999997</v>
      </c>
    </row>
    <row r="12" spans="1:7" x14ac:dyDescent="0.2">
      <c r="B12" s="405" t="s">
        <v>598</v>
      </c>
      <c r="C12" s="179">
        <v>1.7252454800000001</v>
      </c>
      <c r="D12" s="179">
        <v>0</v>
      </c>
      <c r="E12" s="179">
        <v>0</v>
      </c>
      <c r="F12" s="183">
        <v>0</v>
      </c>
      <c r="G12" s="235">
        <f t="shared" si="0"/>
        <v>1.7252454800000001</v>
      </c>
    </row>
    <row r="13" spans="1:7" x14ac:dyDescent="0.2">
      <c r="B13" s="405" t="s">
        <v>609</v>
      </c>
      <c r="C13" s="179">
        <v>6.04650467</v>
      </c>
      <c r="D13" s="179">
        <v>0</v>
      </c>
      <c r="E13" s="179">
        <v>0</v>
      </c>
      <c r="F13" s="183">
        <v>0</v>
      </c>
      <c r="G13" s="235">
        <f t="shared" si="0"/>
        <v>6.04650467</v>
      </c>
    </row>
    <row r="14" spans="1:7" x14ac:dyDescent="0.2">
      <c r="B14" s="405" t="s">
        <v>679</v>
      </c>
      <c r="C14" s="179">
        <v>3.9328999999999997E-4</v>
      </c>
      <c r="D14" s="179">
        <v>0</v>
      </c>
      <c r="E14" s="179">
        <v>0</v>
      </c>
      <c r="F14" s="183">
        <v>0</v>
      </c>
      <c r="G14" s="235">
        <f t="shared" si="0"/>
        <v>3.9328999999999997E-4</v>
      </c>
    </row>
    <row r="15" spans="1:7" x14ac:dyDescent="0.2">
      <c r="B15" s="405" t="s">
        <v>601</v>
      </c>
      <c r="C15" s="179">
        <v>1.35053362</v>
      </c>
      <c r="D15" s="179">
        <v>0</v>
      </c>
      <c r="E15" s="179">
        <v>0</v>
      </c>
      <c r="F15" s="183">
        <v>0</v>
      </c>
      <c r="G15" s="235">
        <f t="shared" si="0"/>
        <v>1.35053362</v>
      </c>
    </row>
    <row r="16" spans="1:7" x14ac:dyDescent="0.2">
      <c r="B16" s="405" t="s">
        <v>629</v>
      </c>
      <c r="C16" s="179">
        <v>2.1137E-4</v>
      </c>
      <c r="D16" s="179">
        <v>0</v>
      </c>
      <c r="E16" s="179">
        <v>0</v>
      </c>
      <c r="F16" s="183">
        <v>0</v>
      </c>
      <c r="G16" s="235">
        <f t="shared" si="0"/>
        <v>2.1137E-4</v>
      </c>
    </row>
    <row r="17" spans="2:7" x14ac:dyDescent="0.2">
      <c r="B17" s="405" t="s">
        <v>607</v>
      </c>
      <c r="C17" s="179">
        <v>7.4564651599999996</v>
      </c>
      <c r="D17" s="179">
        <v>0</v>
      </c>
      <c r="E17" s="179">
        <v>0</v>
      </c>
      <c r="F17" s="183">
        <v>0</v>
      </c>
      <c r="G17" s="235">
        <f t="shared" si="0"/>
        <v>7.4564651599999996</v>
      </c>
    </row>
    <row r="18" spans="2:7" x14ac:dyDescent="0.2">
      <c r="B18" s="405" t="s">
        <v>608</v>
      </c>
      <c r="C18" s="179">
        <v>1.43213506</v>
      </c>
      <c r="D18" s="179">
        <v>0</v>
      </c>
      <c r="E18" s="179">
        <v>0</v>
      </c>
      <c r="F18" s="183">
        <v>0</v>
      </c>
      <c r="G18" s="235">
        <f t="shared" si="0"/>
        <v>1.43213506</v>
      </c>
    </row>
    <row r="19" spans="2:7" x14ac:dyDescent="0.2">
      <c r="B19" s="405" t="s">
        <v>610</v>
      </c>
      <c r="C19" s="179">
        <v>4.9141000000000007E-4</v>
      </c>
      <c r="D19" s="179">
        <v>0</v>
      </c>
      <c r="E19" s="179">
        <v>0</v>
      </c>
      <c r="F19" s="183">
        <v>0</v>
      </c>
      <c r="G19" s="235">
        <f t="shared" si="0"/>
        <v>4.9141000000000007E-4</v>
      </c>
    </row>
    <row r="20" spans="2:7" x14ac:dyDescent="0.2">
      <c r="B20" s="405" t="s">
        <v>606</v>
      </c>
      <c r="C20" s="179">
        <v>2.45108E-3</v>
      </c>
      <c r="D20" s="179">
        <v>0</v>
      </c>
      <c r="E20" s="179">
        <v>0</v>
      </c>
      <c r="F20" s="183">
        <v>0</v>
      </c>
      <c r="G20" s="235">
        <f t="shared" si="0"/>
        <v>2.45108E-3</v>
      </c>
    </row>
    <row r="21" spans="2:7" x14ac:dyDescent="0.2">
      <c r="B21" s="405" t="s">
        <v>611</v>
      </c>
      <c r="C21" s="179">
        <v>1.6292000000000002E-4</v>
      </c>
      <c r="D21" s="179">
        <v>0</v>
      </c>
      <c r="E21" s="179">
        <v>0</v>
      </c>
      <c r="F21" s="183">
        <v>0</v>
      </c>
      <c r="G21" s="235">
        <f t="shared" si="0"/>
        <v>1.6292000000000002E-4</v>
      </c>
    </row>
    <row r="22" spans="2:7" x14ac:dyDescent="0.2">
      <c r="B22" s="405" t="s">
        <v>680</v>
      </c>
      <c r="C22" s="179">
        <v>9.9999999999999995E-7</v>
      </c>
      <c r="D22" s="179">
        <v>0</v>
      </c>
      <c r="E22" s="179">
        <v>0</v>
      </c>
      <c r="F22" s="183">
        <v>0</v>
      </c>
      <c r="G22" s="235">
        <f t="shared" si="0"/>
        <v>9.9999999999999995E-7</v>
      </c>
    </row>
    <row r="23" spans="2:7" x14ac:dyDescent="0.2">
      <c r="B23" s="405" t="s">
        <v>681</v>
      </c>
      <c r="C23" s="179">
        <v>3.6200000000000001E-6</v>
      </c>
      <c r="D23" s="179">
        <v>0</v>
      </c>
      <c r="E23" s="179">
        <v>0</v>
      </c>
      <c r="F23" s="183">
        <v>0</v>
      </c>
      <c r="G23" s="235">
        <f t="shared" si="0"/>
        <v>3.6200000000000001E-6</v>
      </c>
    </row>
    <row r="24" spans="2:7" x14ac:dyDescent="0.2">
      <c r="B24" s="405" t="s">
        <v>600</v>
      </c>
      <c r="C24" s="179">
        <v>24057.23887334</v>
      </c>
      <c r="D24" s="179">
        <v>41.872704710000001</v>
      </c>
      <c r="E24" s="179">
        <v>0.73251638000000008</v>
      </c>
      <c r="F24" s="183">
        <v>-1.9865800600000001</v>
      </c>
      <c r="G24" s="235">
        <f t="shared" si="0"/>
        <v>24097.857514370004</v>
      </c>
    </row>
    <row r="25" spans="2:7" x14ac:dyDescent="0.2">
      <c r="B25" s="405" t="s">
        <v>604</v>
      </c>
      <c r="C25" s="179">
        <v>0.50000036999999997</v>
      </c>
      <c r="D25" s="179">
        <v>0</v>
      </c>
      <c r="E25" s="179">
        <v>0</v>
      </c>
      <c r="F25" s="183">
        <v>0</v>
      </c>
      <c r="G25" s="235">
        <f t="shared" si="0"/>
        <v>0.50000036999999997</v>
      </c>
    </row>
    <row r="26" spans="2:7" x14ac:dyDescent="0.2">
      <c r="B26" s="405" t="s">
        <v>602</v>
      </c>
      <c r="C26" s="179">
        <v>1.5824700000000001E-3</v>
      </c>
      <c r="D26" s="179">
        <v>0</v>
      </c>
      <c r="E26" s="179">
        <v>0</v>
      </c>
      <c r="F26" s="183">
        <v>0</v>
      </c>
      <c r="G26" s="235">
        <f t="shared" si="0"/>
        <v>1.5824700000000001E-3</v>
      </c>
    </row>
    <row r="27" spans="2:7" x14ac:dyDescent="0.2">
      <c r="B27" s="405" t="s">
        <v>630</v>
      </c>
      <c r="C27" s="179">
        <v>3.0855999999999999E-4</v>
      </c>
      <c r="D27" s="179">
        <v>0</v>
      </c>
      <c r="E27" s="179">
        <v>0</v>
      </c>
      <c r="F27" s="183">
        <v>0</v>
      </c>
      <c r="G27" s="235">
        <f t="shared" si="0"/>
        <v>3.0855999999999999E-4</v>
      </c>
    </row>
    <row r="28" spans="2:7" x14ac:dyDescent="0.2">
      <c r="B28" s="405" t="s">
        <v>682</v>
      </c>
      <c r="C28" s="179">
        <v>1.8656E-4</v>
      </c>
      <c r="D28" s="179">
        <v>0</v>
      </c>
      <c r="E28" s="179">
        <v>0</v>
      </c>
      <c r="F28" s="183">
        <v>0</v>
      </c>
      <c r="G28" s="235">
        <f t="shared" si="0"/>
        <v>1.8656E-4</v>
      </c>
    </row>
    <row r="29" spans="2:7" x14ac:dyDescent="0.2">
      <c r="B29" s="405" t="s">
        <v>597</v>
      </c>
      <c r="C29" s="179">
        <v>5.4164366399999997</v>
      </c>
      <c r="D29" s="179">
        <v>0</v>
      </c>
      <c r="E29" s="179">
        <v>0</v>
      </c>
      <c r="F29" s="183">
        <v>0</v>
      </c>
      <c r="G29" s="235">
        <f t="shared" si="0"/>
        <v>5.4164366399999997</v>
      </c>
    </row>
    <row r="30" spans="2:7" x14ac:dyDescent="0.2">
      <c r="B30" s="405" t="s">
        <v>599</v>
      </c>
      <c r="C30" s="179">
        <v>4.6789999999999998E-5</v>
      </c>
      <c r="D30" s="179">
        <v>0</v>
      </c>
      <c r="E30" s="179">
        <v>0</v>
      </c>
      <c r="F30" s="183">
        <v>0</v>
      </c>
      <c r="G30" s="235">
        <f t="shared" si="0"/>
        <v>4.6789999999999998E-5</v>
      </c>
    </row>
    <row r="31" spans="2:7" x14ac:dyDescent="0.2">
      <c r="B31" s="405" t="s">
        <v>612</v>
      </c>
      <c r="C31" s="179">
        <v>6.2549999999999989E-5</v>
      </c>
      <c r="D31" s="179">
        <v>0</v>
      </c>
      <c r="E31" s="179">
        <v>0</v>
      </c>
      <c r="F31" s="183">
        <v>0</v>
      </c>
      <c r="G31" s="235">
        <f t="shared" si="0"/>
        <v>6.2549999999999989E-5</v>
      </c>
    </row>
    <row r="32" spans="2:7" x14ac:dyDescent="0.2">
      <c r="B32" s="405" t="s">
        <v>631</v>
      </c>
      <c r="C32" s="179">
        <v>1.7230999999999998E-4</v>
      </c>
      <c r="D32" s="179">
        <v>0</v>
      </c>
      <c r="E32" s="179">
        <v>0</v>
      </c>
      <c r="F32" s="183">
        <v>0</v>
      </c>
      <c r="G32" s="235">
        <f t="shared" si="0"/>
        <v>1.7230999999999998E-4</v>
      </c>
    </row>
    <row r="33" spans="2:7" x14ac:dyDescent="0.2">
      <c r="B33" s="405" t="s">
        <v>683</v>
      </c>
      <c r="C33" s="179">
        <v>4.1439999999999996E-5</v>
      </c>
      <c r="D33" s="179">
        <v>0</v>
      </c>
      <c r="E33" s="179">
        <v>0</v>
      </c>
      <c r="F33" s="183">
        <v>0</v>
      </c>
      <c r="G33" s="235">
        <f t="shared" si="0"/>
        <v>4.1439999999999996E-5</v>
      </c>
    </row>
    <row r="34" spans="2:7" ht="13.5" thickBot="1" x14ac:dyDescent="0.25">
      <c r="B34" s="508" t="s">
        <v>605</v>
      </c>
      <c r="C34" s="510">
        <v>3.1193058900000001</v>
      </c>
      <c r="D34" s="510">
        <v>0</v>
      </c>
      <c r="E34" s="510">
        <v>0</v>
      </c>
      <c r="F34" s="515">
        <v>0</v>
      </c>
      <c r="G34" s="523">
        <f t="shared" si="0"/>
        <v>3.1193058900000001</v>
      </c>
    </row>
    <row r="35" spans="2:7" ht="13.5" thickBot="1" x14ac:dyDescent="0.25">
      <c r="B35" s="520" t="s">
        <v>674</v>
      </c>
      <c r="C35" s="521">
        <f>SUM(C7:C34)</f>
        <v>24086.494598039993</v>
      </c>
      <c r="D35" s="521">
        <f t="shared" ref="D35:G35" si="1">SUM(D7:D34)</f>
        <v>41.872704710000001</v>
      </c>
      <c r="E35" s="521">
        <f t="shared" si="1"/>
        <v>0.73251638000000008</v>
      </c>
      <c r="F35" s="524">
        <f t="shared" si="1"/>
        <v>-1.9865800600000001</v>
      </c>
      <c r="G35" s="525">
        <f t="shared" si="1"/>
        <v>24127.113239069997</v>
      </c>
    </row>
    <row r="36" spans="2:7" x14ac:dyDescent="0.2">
      <c r="C36" s="481"/>
      <c r="D36" s="481"/>
      <c r="E36" s="481"/>
      <c r="F36" s="481"/>
      <c r="G36" s="481"/>
    </row>
    <row r="37" spans="2:7" x14ac:dyDescent="0.2">
      <c r="C37" s="481"/>
      <c r="D37" s="481"/>
      <c r="E37" s="481"/>
      <c r="F37" s="481"/>
      <c r="G37" s="481"/>
    </row>
    <row r="38" spans="2:7" x14ac:dyDescent="0.2">
      <c r="C38" s="481"/>
      <c r="D38" s="481"/>
      <c r="E38" s="481"/>
      <c r="F38" s="481"/>
      <c r="G38" s="481"/>
    </row>
    <row r="39" spans="2:7" x14ac:dyDescent="0.2">
      <c r="C39" s="481"/>
      <c r="D39" s="481"/>
      <c r="E39" s="481"/>
      <c r="F39" s="481"/>
      <c r="G39" s="481"/>
    </row>
    <row r="40" spans="2:7" x14ac:dyDescent="0.2">
      <c r="C40" s="481"/>
      <c r="D40" s="481"/>
      <c r="E40" s="481"/>
      <c r="F40" s="481"/>
      <c r="G40" s="481"/>
    </row>
    <row r="41" spans="2:7" x14ac:dyDescent="0.2">
      <c r="C41" s="481"/>
      <c r="D41" s="481"/>
      <c r="E41" s="481"/>
      <c r="F41" s="481"/>
      <c r="G41" s="481"/>
    </row>
    <row r="42" spans="2:7" x14ac:dyDescent="0.2">
      <c r="C42" s="481"/>
      <c r="D42" s="481"/>
      <c r="E42" s="481"/>
      <c r="F42" s="481"/>
      <c r="G42" s="481"/>
    </row>
    <row r="43" spans="2:7" x14ac:dyDescent="0.2">
      <c r="C43" s="481"/>
      <c r="D43" s="481"/>
      <c r="E43" s="481"/>
      <c r="F43" s="481"/>
      <c r="G43" s="481"/>
    </row>
    <row r="44" spans="2:7" x14ac:dyDescent="0.2">
      <c r="C44" s="481"/>
      <c r="D44" s="481"/>
      <c r="E44" s="481"/>
      <c r="F44" s="481"/>
      <c r="G44" s="481"/>
    </row>
    <row r="45" spans="2:7" x14ac:dyDescent="0.2">
      <c r="C45" s="481"/>
      <c r="D45" s="481"/>
      <c r="E45" s="481"/>
      <c r="F45" s="481"/>
      <c r="G45" s="481"/>
    </row>
    <row r="46" spans="2:7" x14ac:dyDescent="0.2">
      <c r="C46" s="481"/>
      <c r="D46" s="481"/>
      <c r="E46" s="481"/>
      <c r="F46" s="481"/>
      <c r="G46" s="481"/>
    </row>
    <row r="47" spans="2:7" x14ac:dyDescent="0.2">
      <c r="C47" s="481"/>
      <c r="D47" s="481"/>
      <c r="E47" s="481"/>
      <c r="F47" s="481"/>
      <c r="G47" s="481"/>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7"/>
  <sheetViews>
    <sheetView workbookViewId="0"/>
  </sheetViews>
  <sheetFormatPr baseColWidth="10" defaultRowHeight="14.25" x14ac:dyDescent="0.2"/>
  <cols>
    <col min="1" max="2" width="4.28515625" style="22" customWidth="1"/>
    <col min="3" max="3" width="13" style="22" bestFit="1" customWidth="1"/>
    <col min="4" max="4" width="14.28515625" style="22" customWidth="1"/>
    <col min="5" max="5" width="21.42578125" style="22" bestFit="1" customWidth="1"/>
    <col min="6" max="6" width="30.140625" style="22" bestFit="1" customWidth="1"/>
    <col min="7" max="8" width="14.28515625" style="22" customWidth="1"/>
    <col min="9" max="16384" width="11.42578125" style="22"/>
  </cols>
  <sheetData>
    <row r="1" spans="1:10" ht="18.75" customHeight="1" x14ac:dyDescent="0.2"/>
    <row r="2" spans="1:10" ht="18.75" customHeight="1" x14ac:dyDescent="0.2">
      <c r="A2" s="23" t="s">
        <v>10</v>
      </c>
      <c r="B2" s="24"/>
      <c r="C2" s="24"/>
      <c r="D2" s="25"/>
      <c r="E2" s="25"/>
      <c r="F2" s="25"/>
      <c r="G2" s="25"/>
      <c r="H2" s="25"/>
    </row>
    <row r="3" spans="1:10" ht="14.25" customHeight="1" x14ac:dyDescent="0.2">
      <c r="A3" s="23"/>
      <c r="B3" s="24"/>
      <c r="C3" s="24"/>
      <c r="D3" s="25"/>
      <c r="E3" s="25"/>
      <c r="F3" s="25"/>
      <c r="G3" s="25"/>
      <c r="H3" s="25"/>
    </row>
    <row r="4" spans="1:10" ht="14.25" customHeight="1" x14ac:dyDescent="0.2">
      <c r="A4" s="23"/>
      <c r="B4" s="26" t="s">
        <v>521</v>
      </c>
      <c r="C4" s="27"/>
      <c r="D4" s="25"/>
      <c r="E4" s="25"/>
      <c r="F4" s="25"/>
      <c r="G4" s="25"/>
      <c r="H4" s="25"/>
    </row>
    <row r="5" spans="1:10" ht="14.25" customHeight="1" x14ac:dyDescent="0.2">
      <c r="A5" s="23"/>
      <c r="B5" s="24"/>
      <c r="C5" s="24"/>
      <c r="D5" s="25"/>
      <c r="E5" s="25"/>
      <c r="F5" s="25"/>
      <c r="G5" s="25"/>
      <c r="H5" s="25"/>
    </row>
    <row r="6" spans="1:10" ht="14.25" customHeight="1" x14ac:dyDescent="0.2">
      <c r="B6" t="s">
        <v>632</v>
      </c>
      <c r="C6" t="s">
        <v>633</v>
      </c>
      <c r="D6" t="s">
        <v>634</v>
      </c>
      <c r="E6" t="s">
        <v>635</v>
      </c>
      <c r="F6" t="s">
        <v>636</v>
      </c>
      <c r="G6" t="s">
        <v>637</v>
      </c>
      <c r="H6" t="s">
        <v>638</v>
      </c>
      <c r="I6" t="s">
        <v>639</v>
      </c>
      <c r="J6" t="s">
        <v>640</v>
      </c>
    </row>
    <row r="7" spans="1:10" ht="14.25" customHeight="1" x14ac:dyDescent="0.2">
      <c r="B7" t="s">
        <v>641</v>
      </c>
      <c r="C7" t="s">
        <v>642</v>
      </c>
      <c r="D7" s="460">
        <v>739.83491402000004</v>
      </c>
      <c r="E7" s="460">
        <v>30.632513970000002</v>
      </c>
      <c r="F7" s="460">
        <v>4.9572820399999999</v>
      </c>
      <c r="G7" s="460">
        <v>11.421766289999999</v>
      </c>
      <c r="H7" s="460">
        <v>15.6538308</v>
      </c>
      <c r="I7" s="460">
        <v>8.2604594000000002</v>
      </c>
      <c r="J7" s="460">
        <v>20427.522841099999</v>
      </c>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tabColor rgb="FF00B0F0"/>
  </sheetPr>
  <dimension ref="A1:H11"/>
  <sheetViews>
    <sheetView workbookViewId="0"/>
  </sheetViews>
  <sheetFormatPr baseColWidth="10" defaultRowHeight="14.25" x14ac:dyDescent="0.2"/>
  <cols>
    <col min="1" max="2" width="4.28515625" style="22" customWidth="1"/>
    <col min="3" max="3" width="13" style="22" bestFit="1" customWidth="1"/>
    <col min="4" max="8" width="14.28515625" style="22" customWidth="1"/>
    <col min="9" max="16384" width="11.42578125" style="22"/>
  </cols>
  <sheetData>
    <row r="1" spans="1:8" ht="18.75" customHeight="1" x14ac:dyDescent="0.2"/>
    <row r="2" spans="1:8" ht="18.75" customHeight="1" x14ac:dyDescent="0.2">
      <c r="A2" s="23" t="s">
        <v>14</v>
      </c>
      <c r="B2" s="24"/>
      <c r="C2" s="24"/>
      <c r="D2" s="25"/>
      <c r="E2" s="25"/>
      <c r="F2" s="25"/>
      <c r="G2" s="25"/>
      <c r="H2" s="25"/>
    </row>
    <row r="3" spans="1:8" ht="14.25" customHeight="1" x14ac:dyDescent="0.2">
      <c r="A3" s="23"/>
      <c r="B3" s="24"/>
      <c r="C3" s="24"/>
      <c r="D3" s="25"/>
      <c r="E3" s="25"/>
      <c r="F3" s="25"/>
      <c r="G3" s="25"/>
      <c r="H3" s="25"/>
    </row>
    <row r="4" spans="1:8" ht="14.25" customHeight="1" x14ac:dyDescent="0.2">
      <c r="A4" s="23"/>
      <c r="B4" s="26" t="s">
        <v>521</v>
      </c>
      <c r="C4" s="27"/>
      <c r="D4" s="25"/>
      <c r="E4" s="25"/>
      <c r="F4" s="25"/>
      <c r="G4" s="25"/>
      <c r="H4" s="25"/>
    </row>
    <row r="5" spans="1:8" ht="14.25" customHeight="1" thickBot="1" x14ac:dyDescent="0.25">
      <c r="A5" s="23"/>
      <c r="B5" s="24"/>
      <c r="C5" s="24"/>
      <c r="D5" s="25"/>
      <c r="E5" s="25"/>
      <c r="F5" s="25"/>
      <c r="G5" s="25"/>
      <c r="H5" s="25"/>
    </row>
    <row r="6" spans="1:8" ht="14.25" customHeight="1" x14ac:dyDescent="0.2">
      <c r="B6" s="28"/>
      <c r="C6" s="29"/>
      <c r="D6" s="77" t="s">
        <v>44</v>
      </c>
      <c r="E6" s="31" t="s">
        <v>45</v>
      </c>
      <c r="F6" s="31" t="s">
        <v>46</v>
      </c>
      <c r="G6" s="31" t="s">
        <v>59</v>
      </c>
      <c r="H6" s="65" t="s">
        <v>60</v>
      </c>
    </row>
    <row r="7" spans="1:8" ht="18.75" thickBot="1" x14ac:dyDescent="0.25">
      <c r="B7" s="32"/>
      <c r="C7" s="41"/>
      <c r="D7" s="105" t="s">
        <v>133</v>
      </c>
      <c r="E7" s="49" t="s">
        <v>375</v>
      </c>
      <c r="F7" s="49" t="s">
        <v>134</v>
      </c>
      <c r="G7" s="49" t="s">
        <v>135</v>
      </c>
      <c r="H7" s="56" t="s">
        <v>136</v>
      </c>
    </row>
    <row r="8" spans="1:8" ht="14.25" customHeight="1" x14ac:dyDescent="0.2">
      <c r="B8" s="86">
        <v>1</v>
      </c>
      <c r="C8" s="109" t="s">
        <v>137</v>
      </c>
      <c r="D8" s="39">
        <v>4471.97025381</v>
      </c>
      <c r="E8" s="39">
        <v>19575.025793839999</v>
      </c>
      <c r="F8" s="40">
        <v>186.00767205</v>
      </c>
      <c r="G8" s="40"/>
      <c r="H8" s="87"/>
    </row>
    <row r="9" spans="1:8" ht="14.25" customHeight="1" x14ac:dyDescent="0.2">
      <c r="B9" s="53">
        <v>2</v>
      </c>
      <c r="C9" s="47" t="s">
        <v>138</v>
      </c>
      <c r="D9" s="61"/>
      <c r="E9" s="61"/>
      <c r="F9" s="62"/>
      <c r="G9" s="62"/>
      <c r="H9" s="63"/>
    </row>
    <row r="10" spans="1:8" ht="14.25" customHeight="1" x14ac:dyDescent="0.2">
      <c r="B10" s="94">
        <v>3</v>
      </c>
      <c r="C10" s="106" t="s">
        <v>130</v>
      </c>
      <c r="D10" s="107">
        <f>D8</f>
        <v>4471.97025381</v>
      </c>
      <c r="E10" s="107">
        <f t="shared" ref="E10" si="0">E8</f>
        <v>19575.025793839999</v>
      </c>
      <c r="F10" s="107">
        <f>E10-G10-H10</f>
        <v>19494.387055119998</v>
      </c>
      <c r="G10" s="97">
        <v>80.638738719999992</v>
      </c>
      <c r="H10" s="98">
        <v>0</v>
      </c>
    </row>
    <row r="11" spans="1:8" ht="14.25" customHeight="1" thickBot="1" x14ac:dyDescent="0.25">
      <c r="B11" s="81">
        <v>4</v>
      </c>
      <c r="C11" s="440" t="s">
        <v>131</v>
      </c>
      <c r="D11" s="441">
        <v>5.5572917399999993</v>
      </c>
      <c r="E11" s="441">
        <v>21.620814969999998</v>
      </c>
      <c r="F11" s="442">
        <f>E11-G11-H11</f>
        <v>21.620814969999998</v>
      </c>
      <c r="G11" s="442"/>
      <c r="H11" s="443"/>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tabColor rgb="FF00B0F0"/>
  </sheetPr>
  <dimension ref="A1:S25"/>
  <sheetViews>
    <sheetView workbookViewId="0"/>
  </sheetViews>
  <sheetFormatPr baseColWidth="10" defaultRowHeight="14.25" x14ac:dyDescent="0.2"/>
  <cols>
    <col min="1" max="2" width="4.28515625" style="22" customWidth="1"/>
    <col min="3" max="3" width="39.85546875" style="22" bestFit="1" customWidth="1"/>
    <col min="4" max="9" width="14.28515625" style="22" customWidth="1"/>
    <col min="10" max="16384" width="11.42578125" style="22"/>
  </cols>
  <sheetData>
    <row r="1" spans="1:19" ht="18.75" customHeight="1" x14ac:dyDescent="0.2"/>
    <row r="2" spans="1:19" ht="18.75" customHeight="1" x14ac:dyDescent="0.2">
      <c r="A2" s="23" t="s">
        <v>15</v>
      </c>
      <c r="B2" s="24"/>
      <c r="C2" s="24"/>
      <c r="D2" s="25"/>
      <c r="E2" s="25"/>
      <c r="F2" s="25"/>
      <c r="G2" s="25"/>
      <c r="H2" s="25"/>
      <c r="I2" s="25"/>
    </row>
    <row r="3" spans="1:19" ht="14.25" customHeight="1" x14ac:dyDescent="0.2">
      <c r="A3" s="23"/>
      <c r="B3" s="24"/>
      <c r="C3" s="24"/>
      <c r="D3" s="25"/>
      <c r="E3" s="25"/>
      <c r="F3" s="25"/>
      <c r="G3" s="25"/>
      <c r="H3" s="25"/>
      <c r="I3" s="25"/>
    </row>
    <row r="4" spans="1:19" ht="14.25" customHeight="1" x14ac:dyDescent="0.2">
      <c r="A4" s="23"/>
      <c r="B4" s="26" t="s">
        <v>521</v>
      </c>
      <c r="C4" s="27"/>
      <c r="D4" s="25"/>
      <c r="E4" s="25"/>
      <c r="F4" s="25"/>
      <c r="G4" s="25"/>
      <c r="H4" s="25"/>
      <c r="I4" s="25"/>
    </row>
    <row r="5" spans="1:19" ht="14.25" customHeight="1" thickBot="1" x14ac:dyDescent="0.25">
      <c r="A5" s="23"/>
      <c r="B5" s="24"/>
      <c r="C5" s="24"/>
      <c r="D5" s="33"/>
      <c r="E5" s="33"/>
      <c r="F5" s="33"/>
      <c r="G5" s="33"/>
      <c r="H5" s="33"/>
      <c r="I5" s="33"/>
    </row>
    <row r="6" spans="1:19" ht="14.25" customHeight="1" x14ac:dyDescent="0.2">
      <c r="B6" s="28"/>
      <c r="C6" s="29"/>
      <c r="D6" s="290" t="s">
        <v>44</v>
      </c>
      <c r="E6" s="291" t="s">
        <v>45</v>
      </c>
      <c r="F6" s="291" t="s">
        <v>46</v>
      </c>
      <c r="G6" s="292" t="s">
        <v>59</v>
      </c>
      <c r="H6" s="293" t="s">
        <v>60</v>
      </c>
      <c r="I6" s="104" t="s">
        <v>61</v>
      </c>
    </row>
    <row r="7" spans="1:19" ht="15" thickBot="1" x14ac:dyDescent="0.25">
      <c r="B7" s="32"/>
      <c r="C7" s="138"/>
      <c r="D7" s="554" t="s">
        <v>332</v>
      </c>
      <c r="E7" s="567"/>
      <c r="F7" s="568" t="s">
        <v>333</v>
      </c>
      <c r="G7" s="555"/>
      <c r="H7" s="563" t="s">
        <v>169</v>
      </c>
      <c r="I7" s="565" t="s">
        <v>149</v>
      </c>
    </row>
    <row r="8" spans="1:19" ht="18.75" thickBot="1" x14ac:dyDescent="0.25">
      <c r="B8" s="148"/>
      <c r="C8" s="138" t="s">
        <v>139</v>
      </c>
      <c r="D8" s="530" t="s">
        <v>150</v>
      </c>
      <c r="E8" s="531" t="s">
        <v>151</v>
      </c>
      <c r="F8" s="531" t="s">
        <v>150</v>
      </c>
      <c r="G8" s="38" t="s">
        <v>151</v>
      </c>
      <c r="H8" s="564"/>
      <c r="I8" s="566"/>
    </row>
    <row r="9" spans="1:19" ht="14.25" customHeight="1" x14ac:dyDescent="0.2">
      <c r="B9" s="86">
        <v>1</v>
      </c>
      <c r="C9" s="526" t="s">
        <v>84</v>
      </c>
      <c r="D9" s="39"/>
      <c r="E9" s="40"/>
      <c r="F9" s="40"/>
      <c r="G9" s="40"/>
      <c r="H9" s="40"/>
      <c r="I9" s="406"/>
    </row>
    <row r="10" spans="1:19" ht="14.25" customHeight="1" x14ac:dyDescent="0.2">
      <c r="B10" s="88">
        <v>2</v>
      </c>
      <c r="C10" s="202" t="s">
        <v>140</v>
      </c>
      <c r="D10" s="61">
        <v>2.8900000000000003E-6</v>
      </c>
      <c r="E10" s="62">
        <v>181.36</v>
      </c>
      <c r="F10" s="62">
        <v>2.8900000000000003E-6</v>
      </c>
      <c r="G10" s="62">
        <v>36.380000000000003</v>
      </c>
      <c r="H10" s="62">
        <v>7.2760005799999998</v>
      </c>
      <c r="I10" s="439">
        <v>0.20000000005497526</v>
      </c>
      <c r="L10" s="313"/>
      <c r="M10" s="313"/>
      <c r="N10" s="313"/>
      <c r="O10" s="313"/>
      <c r="P10" s="313"/>
      <c r="Q10" s="313"/>
      <c r="R10" s="313"/>
      <c r="S10" s="313"/>
    </row>
    <row r="11" spans="1:19" ht="14.25" customHeight="1" x14ac:dyDescent="0.2">
      <c r="B11" s="88">
        <v>3</v>
      </c>
      <c r="C11" s="202" t="s">
        <v>98</v>
      </c>
      <c r="D11" s="61">
        <v>0</v>
      </c>
      <c r="E11" s="62">
        <v>0</v>
      </c>
      <c r="F11" s="62">
        <v>0</v>
      </c>
      <c r="G11" s="62">
        <v>0</v>
      </c>
      <c r="H11" s="62">
        <v>0</v>
      </c>
      <c r="I11" s="439"/>
      <c r="L11" s="313"/>
      <c r="M11" s="313"/>
      <c r="N11" s="313"/>
      <c r="O11" s="313"/>
      <c r="P11" s="313"/>
      <c r="Q11" s="313"/>
      <c r="R11" s="313"/>
      <c r="S11" s="313"/>
    </row>
    <row r="12" spans="1:19" ht="14.25" customHeight="1" x14ac:dyDescent="0.2">
      <c r="B12" s="88">
        <v>4</v>
      </c>
      <c r="C12" s="202" t="s">
        <v>99</v>
      </c>
      <c r="D12" s="61">
        <v>0</v>
      </c>
      <c r="E12" s="62">
        <v>0</v>
      </c>
      <c r="F12" s="62">
        <v>0</v>
      </c>
      <c r="G12" s="62">
        <v>0</v>
      </c>
      <c r="H12" s="62">
        <v>0</v>
      </c>
      <c r="I12" s="439"/>
      <c r="L12" s="313"/>
      <c r="M12" s="313"/>
      <c r="N12" s="313"/>
      <c r="O12" s="313"/>
      <c r="P12" s="313"/>
      <c r="Q12" s="313"/>
      <c r="R12" s="313"/>
      <c r="S12" s="313"/>
    </row>
    <row r="13" spans="1:19" ht="14.25" customHeight="1" x14ac:dyDescent="0.2">
      <c r="B13" s="88">
        <v>5</v>
      </c>
      <c r="C13" s="202" t="s">
        <v>100</v>
      </c>
      <c r="D13" s="61">
        <v>0</v>
      </c>
      <c r="E13" s="62">
        <v>0</v>
      </c>
      <c r="F13" s="62">
        <v>0</v>
      </c>
      <c r="G13" s="62">
        <v>0</v>
      </c>
      <c r="H13" s="62">
        <v>0</v>
      </c>
      <c r="I13" s="439"/>
      <c r="L13" s="313"/>
      <c r="M13" s="313"/>
      <c r="N13" s="313"/>
      <c r="O13" s="313"/>
      <c r="P13" s="313"/>
      <c r="Q13" s="313"/>
      <c r="R13" s="313"/>
      <c r="S13" s="313"/>
    </row>
    <row r="14" spans="1:19" ht="14.25" customHeight="1" x14ac:dyDescent="0.2">
      <c r="B14" s="88">
        <v>6</v>
      </c>
      <c r="C14" s="202" t="s">
        <v>85</v>
      </c>
      <c r="D14" s="61">
        <v>143.41039939000001</v>
      </c>
      <c r="E14" s="62">
        <v>0</v>
      </c>
      <c r="F14" s="62">
        <v>143.41039939000001</v>
      </c>
      <c r="G14" s="62">
        <v>0</v>
      </c>
      <c r="H14" s="62">
        <v>28.682079890000001</v>
      </c>
      <c r="I14" s="439">
        <v>0.20000000008367594</v>
      </c>
      <c r="L14" s="313"/>
      <c r="M14" s="313"/>
      <c r="N14" s="313"/>
      <c r="O14" s="313"/>
      <c r="P14" s="313"/>
      <c r="Q14" s="313"/>
      <c r="R14" s="313"/>
      <c r="S14" s="313"/>
    </row>
    <row r="15" spans="1:19" ht="14.25" customHeight="1" x14ac:dyDescent="0.2">
      <c r="B15" s="88">
        <v>7</v>
      </c>
      <c r="C15" s="202" t="s">
        <v>86</v>
      </c>
      <c r="D15" s="61">
        <v>3056.3230279100003</v>
      </c>
      <c r="E15" s="62">
        <v>852.10259141999995</v>
      </c>
      <c r="F15" s="62">
        <v>3056.3230279100003</v>
      </c>
      <c r="G15" s="62">
        <v>296.01128215799997</v>
      </c>
      <c r="H15" s="62">
        <v>3352.3343100699999</v>
      </c>
      <c r="I15" s="439">
        <v>1.0000000000005966</v>
      </c>
      <c r="L15" s="313"/>
      <c r="M15" s="313"/>
      <c r="N15" s="313"/>
      <c r="O15" s="313"/>
      <c r="P15" s="313"/>
      <c r="Q15" s="313"/>
      <c r="R15" s="313"/>
      <c r="S15" s="313"/>
    </row>
    <row r="16" spans="1:19" ht="14.25" customHeight="1" x14ac:dyDescent="0.2">
      <c r="B16" s="88">
        <v>8</v>
      </c>
      <c r="C16" s="202" t="s">
        <v>89</v>
      </c>
      <c r="D16" s="61">
        <v>2023.37390344</v>
      </c>
      <c r="E16" s="62">
        <v>392.98861678999998</v>
      </c>
      <c r="F16" s="62">
        <v>2023.37390344</v>
      </c>
      <c r="G16" s="62">
        <v>140.59214982899999</v>
      </c>
      <c r="H16" s="62">
        <v>1622.9745618499999</v>
      </c>
      <c r="I16" s="439">
        <v>0.75000001011949791</v>
      </c>
      <c r="L16" s="313"/>
      <c r="M16" s="313"/>
      <c r="N16" s="313"/>
      <c r="O16" s="313"/>
      <c r="P16" s="313"/>
      <c r="Q16" s="313"/>
      <c r="R16" s="313"/>
      <c r="S16" s="313"/>
    </row>
    <row r="17" spans="2:19" ht="14.25" customHeight="1" x14ac:dyDescent="0.2">
      <c r="B17" s="88">
        <v>9</v>
      </c>
      <c r="C17" s="202" t="s">
        <v>117</v>
      </c>
      <c r="D17" s="61">
        <v>15974.042527450001</v>
      </c>
      <c r="E17" s="62">
        <v>1462.8934790199999</v>
      </c>
      <c r="F17" s="62">
        <v>15974.042527450001</v>
      </c>
      <c r="G17" s="62">
        <v>579.99118654699998</v>
      </c>
      <c r="H17" s="62">
        <v>7875.9363630999997</v>
      </c>
      <c r="I17" s="439">
        <v>0.47577143427227814</v>
      </c>
      <c r="L17" s="313"/>
      <c r="M17" s="313"/>
      <c r="N17" s="313"/>
      <c r="O17" s="313"/>
      <c r="P17" s="313"/>
      <c r="Q17" s="313"/>
      <c r="R17" s="313"/>
      <c r="S17" s="313"/>
    </row>
    <row r="18" spans="2:19" ht="14.25" customHeight="1" x14ac:dyDescent="0.2">
      <c r="B18" s="88">
        <v>10</v>
      </c>
      <c r="C18" s="202" t="s">
        <v>104</v>
      </c>
      <c r="D18" s="61">
        <v>40.401180330000003</v>
      </c>
      <c r="E18" s="62">
        <v>0.739008</v>
      </c>
      <c r="F18" s="62">
        <v>40.401180330000003</v>
      </c>
      <c r="G18" s="62">
        <v>0.369504</v>
      </c>
      <c r="H18" s="62">
        <v>44.032739960000001</v>
      </c>
      <c r="I18" s="439">
        <v>1.0800098326433953</v>
      </c>
      <c r="L18" s="313"/>
      <c r="M18" s="313"/>
      <c r="N18" s="313"/>
      <c r="O18" s="313"/>
      <c r="P18" s="313"/>
      <c r="Q18" s="313"/>
      <c r="R18" s="313"/>
      <c r="S18" s="313"/>
    </row>
    <row r="19" spans="2:19" ht="14.25" customHeight="1" x14ac:dyDescent="0.2">
      <c r="B19" s="88">
        <v>11</v>
      </c>
      <c r="C19" s="202" t="s">
        <v>334</v>
      </c>
      <c r="D19" s="61">
        <v>0</v>
      </c>
      <c r="E19" s="62">
        <v>0</v>
      </c>
      <c r="F19" s="62">
        <v>0</v>
      </c>
      <c r="G19" s="62">
        <v>0</v>
      </c>
      <c r="H19" s="62">
        <v>0</v>
      </c>
      <c r="I19" s="439"/>
      <c r="L19" s="313"/>
      <c r="M19" s="313"/>
      <c r="N19" s="313"/>
      <c r="O19" s="313"/>
      <c r="P19" s="313"/>
      <c r="Q19" s="313"/>
      <c r="R19" s="313"/>
      <c r="S19" s="313"/>
    </row>
    <row r="20" spans="2:19" ht="14.25" customHeight="1" x14ac:dyDescent="0.2">
      <c r="B20" s="54">
        <v>12</v>
      </c>
      <c r="C20" s="528" t="s">
        <v>106</v>
      </c>
      <c r="D20" s="61">
        <v>0</v>
      </c>
      <c r="E20" s="62">
        <v>0</v>
      </c>
      <c r="F20" s="62">
        <v>0</v>
      </c>
      <c r="G20" s="62">
        <v>0</v>
      </c>
      <c r="H20" s="62">
        <v>0</v>
      </c>
      <c r="I20" s="439"/>
      <c r="L20" s="313"/>
      <c r="M20" s="313"/>
      <c r="N20" s="313"/>
      <c r="O20" s="313"/>
      <c r="P20" s="313"/>
      <c r="Q20" s="313"/>
      <c r="R20" s="313"/>
      <c r="S20" s="313"/>
    </row>
    <row r="21" spans="2:19" ht="14.25" customHeight="1" x14ac:dyDescent="0.2">
      <c r="B21" s="88">
        <v>13</v>
      </c>
      <c r="C21" s="202" t="s">
        <v>142</v>
      </c>
      <c r="D21" s="61">
        <v>0</v>
      </c>
      <c r="E21" s="62">
        <v>0</v>
      </c>
      <c r="F21" s="62">
        <v>0</v>
      </c>
      <c r="G21" s="62">
        <v>0</v>
      </c>
      <c r="H21" s="62">
        <v>0</v>
      </c>
      <c r="I21" s="439"/>
      <c r="L21" s="313"/>
      <c r="M21" s="313"/>
      <c r="N21" s="313"/>
      <c r="O21" s="313"/>
      <c r="P21" s="313"/>
      <c r="Q21" s="313"/>
      <c r="R21" s="313"/>
      <c r="S21" s="313"/>
    </row>
    <row r="22" spans="2:19" ht="14.25" customHeight="1" x14ac:dyDescent="0.2">
      <c r="B22" s="88">
        <v>14</v>
      </c>
      <c r="C22" s="202" t="s">
        <v>143</v>
      </c>
      <c r="D22" s="61">
        <v>0</v>
      </c>
      <c r="E22" s="62">
        <v>0</v>
      </c>
      <c r="F22" s="62">
        <v>0</v>
      </c>
      <c r="G22" s="62">
        <v>0</v>
      </c>
      <c r="H22" s="62">
        <v>0</v>
      </c>
      <c r="I22" s="439"/>
      <c r="L22" s="313"/>
      <c r="M22" s="313"/>
      <c r="N22" s="313"/>
      <c r="O22" s="313"/>
      <c r="P22" s="313"/>
      <c r="Q22" s="313"/>
      <c r="R22" s="313"/>
      <c r="S22" s="313"/>
    </row>
    <row r="23" spans="2:19" ht="14.25" customHeight="1" x14ac:dyDescent="0.2">
      <c r="B23" s="54">
        <v>15</v>
      </c>
      <c r="C23" s="528" t="s">
        <v>95</v>
      </c>
      <c r="D23" s="61">
        <v>0</v>
      </c>
      <c r="E23" s="62">
        <v>0</v>
      </c>
      <c r="F23" s="62">
        <v>0</v>
      </c>
      <c r="G23" s="62">
        <v>0</v>
      </c>
      <c r="H23" s="62">
        <v>0</v>
      </c>
      <c r="I23" s="439"/>
      <c r="L23" s="313"/>
      <c r="M23" s="313"/>
      <c r="N23" s="313"/>
      <c r="O23" s="313"/>
      <c r="P23" s="313"/>
      <c r="Q23" s="313"/>
      <c r="R23" s="313"/>
      <c r="S23" s="313"/>
    </row>
    <row r="24" spans="2:19" ht="14.25" customHeight="1" x14ac:dyDescent="0.2">
      <c r="B24" s="54">
        <v>16</v>
      </c>
      <c r="C24" s="528" t="s">
        <v>144</v>
      </c>
      <c r="D24" s="61">
        <v>0</v>
      </c>
      <c r="E24" s="62">
        <v>0</v>
      </c>
      <c r="F24" s="62">
        <v>0</v>
      </c>
      <c r="G24" s="62">
        <v>0</v>
      </c>
      <c r="H24" s="62">
        <v>0</v>
      </c>
      <c r="I24" s="439"/>
      <c r="L24" s="313"/>
      <c r="M24" s="313"/>
      <c r="N24" s="313"/>
      <c r="O24" s="313"/>
      <c r="P24" s="313"/>
      <c r="Q24" s="313"/>
      <c r="R24" s="313"/>
      <c r="S24" s="313"/>
    </row>
    <row r="25" spans="2:19" ht="14.25" customHeight="1" thickBot="1" x14ac:dyDescent="0.25">
      <c r="B25" s="64">
        <v>17</v>
      </c>
      <c r="C25" s="529" t="s">
        <v>58</v>
      </c>
      <c r="D25" s="60">
        <f>SUM(D9:D24)</f>
        <v>21237.551041410003</v>
      </c>
      <c r="E25" s="52">
        <f>SUM(E9:E24)</f>
        <v>2890.0836952300001</v>
      </c>
      <c r="F25" s="52">
        <f t="shared" ref="F25:H25" si="0">SUM(F9:F24)</f>
        <v>21237.551041410003</v>
      </c>
      <c r="G25" s="52">
        <f t="shared" si="0"/>
        <v>1053.344122534</v>
      </c>
      <c r="H25" s="52">
        <f t="shared" si="0"/>
        <v>12931.236055449997</v>
      </c>
      <c r="I25" s="532"/>
      <c r="L25" s="313"/>
      <c r="M25" s="313"/>
      <c r="N25" s="313"/>
      <c r="O25" s="313"/>
      <c r="P25" s="313"/>
      <c r="Q25" s="313"/>
      <c r="R25" s="313"/>
      <c r="S25" s="313"/>
    </row>
  </sheetData>
  <mergeCells count="4">
    <mergeCell ref="H7:H8"/>
    <mergeCell ref="I7:I8"/>
    <mergeCell ref="D7:E7"/>
    <mergeCell ref="F7:G7"/>
  </mergeCells>
  <pageMargins left="0.7" right="0.7" top="0.75" bottom="0.75" header="0.3" footer="0.3"/>
  <pageSetup paperSize="9" orientation="portrait"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H61"/>
  <sheetViews>
    <sheetView workbookViewId="0"/>
  </sheetViews>
  <sheetFormatPr baseColWidth="10" defaultColWidth="11.42578125" defaultRowHeight="12.75" x14ac:dyDescent="0.2"/>
  <cols>
    <col min="1" max="1" width="4.7109375" style="10" customWidth="1"/>
    <col min="2" max="2" width="4.7109375" style="5" customWidth="1"/>
    <col min="3" max="3" width="86.140625" style="6" bestFit="1" customWidth="1"/>
    <col min="4" max="4" width="17.42578125" style="5" bestFit="1" customWidth="1"/>
    <col min="5" max="5" width="9.28515625" style="6" bestFit="1" customWidth="1"/>
    <col min="6" max="6" width="10.42578125" style="6" bestFit="1" customWidth="1"/>
    <col min="7" max="7" width="11.85546875" style="4" customWidth="1"/>
    <col min="8" max="16384" width="11.42578125" style="5"/>
  </cols>
  <sheetData>
    <row r="1" spans="1:8" s="1" customFormat="1" ht="18.75" customHeight="1" x14ac:dyDescent="0.2">
      <c r="A1" s="245"/>
      <c r="B1" s="246"/>
      <c r="C1" s="247"/>
      <c r="D1" s="246"/>
      <c r="E1" s="247"/>
      <c r="F1" s="247"/>
      <c r="G1" s="248"/>
    </row>
    <row r="2" spans="1:8" ht="18.75" customHeight="1" x14ac:dyDescent="0.2">
      <c r="B2" s="2" t="s">
        <v>335</v>
      </c>
      <c r="C2" s="249"/>
      <c r="D2" s="3"/>
      <c r="E2" s="249"/>
      <c r="F2" s="249"/>
      <c r="G2" s="249"/>
    </row>
    <row r="3" spans="1:8" ht="14.25" customHeight="1" x14ac:dyDescent="0.2">
      <c r="A3" s="250"/>
      <c r="B3" s="294" t="s">
        <v>320</v>
      </c>
      <c r="C3" s="295" t="s">
        <v>226</v>
      </c>
      <c r="D3" s="295" t="s">
        <v>381</v>
      </c>
      <c r="E3" s="295" t="s">
        <v>228</v>
      </c>
      <c r="F3" s="295" t="s">
        <v>545</v>
      </c>
      <c r="G3" s="295" t="s">
        <v>227</v>
      </c>
    </row>
    <row r="4" spans="1:8" s="9" customFormat="1" ht="14.25" customHeight="1" x14ac:dyDescent="0.15">
      <c r="A4" s="8"/>
      <c r="B4" s="253">
        <v>1</v>
      </c>
      <c r="C4" s="192" t="s">
        <v>1</v>
      </c>
      <c r="D4" s="192" t="s">
        <v>336</v>
      </c>
      <c r="E4" s="192" t="s">
        <v>382</v>
      </c>
      <c r="F4" s="192" t="s">
        <v>645</v>
      </c>
      <c r="G4" s="192" t="s">
        <v>377</v>
      </c>
    </row>
    <row r="5" spans="1:8" s="9" customFormat="1" ht="14.25" customHeight="1" x14ac:dyDescent="0.15">
      <c r="A5" s="8"/>
      <c r="B5" s="282">
        <v>2</v>
      </c>
      <c r="C5" s="279" t="s">
        <v>2</v>
      </c>
      <c r="D5" s="279" t="s">
        <v>337</v>
      </c>
      <c r="E5" s="279" t="s">
        <v>382</v>
      </c>
      <c r="F5" s="279" t="s">
        <v>645</v>
      </c>
      <c r="G5" s="279" t="s">
        <v>152</v>
      </c>
    </row>
    <row r="6" spans="1:8" s="9" customFormat="1" ht="14.25" customHeight="1" x14ac:dyDescent="0.15">
      <c r="A6" s="8"/>
      <c r="B6" s="253">
        <v>3</v>
      </c>
      <c r="C6" s="192" t="s">
        <v>384</v>
      </c>
      <c r="D6" s="192" t="s">
        <v>338</v>
      </c>
      <c r="E6" s="192" t="s">
        <v>382</v>
      </c>
      <c r="F6" s="192" t="s">
        <v>645</v>
      </c>
      <c r="G6" s="192" t="s">
        <v>152</v>
      </c>
    </row>
    <row r="7" spans="1:8" s="9" customFormat="1" ht="14.25" customHeight="1" x14ac:dyDescent="0.15">
      <c r="A7" s="8"/>
      <c r="B7" s="282">
        <v>4</v>
      </c>
      <c r="C7" s="279" t="s">
        <v>42</v>
      </c>
      <c r="D7" s="279" t="s">
        <v>323</v>
      </c>
      <c r="E7" s="279" t="s">
        <v>382</v>
      </c>
      <c r="F7" s="279" t="s">
        <v>645</v>
      </c>
      <c r="G7" s="279" t="s">
        <v>152</v>
      </c>
    </row>
    <row r="8" spans="1:8" s="9" customFormat="1" ht="14.25" customHeight="1" x14ac:dyDescent="0.15">
      <c r="A8" s="8"/>
      <c r="B8" s="299">
        <v>5</v>
      </c>
      <c r="C8" s="298" t="s">
        <v>305</v>
      </c>
      <c r="D8" s="298" t="s">
        <v>323</v>
      </c>
      <c r="E8" s="298" t="s">
        <v>382</v>
      </c>
      <c r="F8" s="192" t="s">
        <v>645</v>
      </c>
      <c r="G8" s="298" t="s">
        <v>152</v>
      </c>
    </row>
    <row r="9" spans="1:8" s="9" customFormat="1" ht="14.25" customHeight="1" x14ac:dyDescent="0.15">
      <c r="A9" s="8"/>
      <c r="B9" s="282">
        <v>6</v>
      </c>
      <c r="C9" s="279" t="s">
        <v>0</v>
      </c>
      <c r="D9" s="279" t="s">
        <v>339</v>
      </c>
      <c r="E9" s="279" t="s">
        <v>382</v>
      </c>
      <c r="F9" s="279" t="s">
        <v>645</v>
      </c>
      <c r="G9" s="279" t="s">
        <v>152</v>
      </c>
    </row>
    <row r="10" spans="1:8" s="9" customFormat="1" ht="14.25" customHeight="1" x14ac:dyDescent="0.15">
      <c r="A10" s="8"/>
      <c r="B10" s="253">
        <v>7</v>
      </c>
      <c r="C10" s="192" t="s">
        <v>41</v>
      </c>
      <c r="D10" s="192" t="s">
        <v>340</v>
      </c>
      <c r="E10" s="192" t="s">
        <v>382</v>
      </c>
      <c r="F10" s="192" t="s">
        <v>645</v>
      </c>
      <c r="G10" s="192" t="s">
        <v>378</v>
      </c>
    </row>
    <row r="11" spans="1:8" ht="14.25" customHeight="1" x14ac:dyDescent="0.2">
      <c r="A11" s="252"/>
      <c r="B11" s="282">
        <v>8</v>
      </c>
      <c r="C11" s="279" t="s">
        <v>231</v>
      </c>
      <c r="D11" s="279" t="s">
        <v>324</v>
      </c>
      <c r="E11" s="279" t="s">
        <v>382</v>
      </c>
      <c r="F11" s="279" t="s">
        <v>645</v>
      </c>
      <c r="G11" s="279" t="s">
        <v>377</v>
      </c>
    </row>
    <row r="12" spans="1:8" ht="14.25" customHeight="1" x14ac:dyDescent="0.2">
      <c r="A12" s="252"/>
      <c r="B12" s="299">
        <v>9</v>
      </c>
      <c r="C12" s="298" t="s">
        <v>232</v>
      </c>
      <c r="D12" s="298" t="s">
        <v>324</v>
      </c>
      <c r="E12" s="298" t="s">
        <v>382</v>
      </c>
      <c r="F12" s="192" t="s">
        <v>645</v>
      </c>
      <c r="G12" s="298" t="s">
        <v>152</v>
      </c>
      <c r="H12" s="462"/>
    </row>
    <row r="13" spans="1:8" ht="14.25" customHeight="1" x14ac:dyDescent="0.2">
      <c r="A13" s="252"/>
      <c r="B13" s="282">
        <v>10</v>
      </c>
      <c r="C13" s="279" t="s">
        <v>253</v>
      </c>
      <c r="D13" s="279" t="s">
        <v>324</v>
      </c>
      <c r="E13" s="279" t="s">
        <v>382</v>
      </c>
      <c r="F13" s="279" t="s">
        <v>645</v>
      </c>
      <c r="G13" s="279" t="s">
        <v>152</v>
      </c>
      <c r="H13" s="462"/>
    </row>
    <row r="14" spans="1:8" s="7" customFormat="1" ht="14.25" customHeight="1" x14ac:dyDescent="0.2">
      <c r="A14" s="251"/>
      <c r="B14" s="253">
        <v>11</v>
      </c>
      <c r="C14" s="192" t="s">
        <v>3</v>
      </c>
      <c r="D14" s="192" t="s">
        <v>341</v>
      </c>
      <c r="E14" s="192" t="s">
        <v>382</v>
      </c>
      <c r="F14" s="192" t="s">
        <v>645</v>
      </c>
      <c r="G14" s="192" t="s">
        <v>152</v>
      </c>
    </row>
    <row r="15" spans="1:8" s="7" customFormat="1" ht="14.25" customHeight="1" x14ac:dyDescent="0.2">
      <c r="A15" s="251"/>
      <c r="B15" s="282">
        <v>12</v>
      </c>
      <c r="C15" s="279" t="s">
        <v>4</v>
      </c>
      <c r="D15" s="279" t="s">
        <v>342</v>
      </c>
      <c r="E15" s="279" t="s">
        <v>382</v>
      </c>
      <c r="F15" s="279" t="s">
        <v>645</v>
      </c>
      <c r="G15" s="279" t="s">
        <v>152</v>
      </c>
    </row>
    <row r="16" spans="1:8" s="7" customFormat="1" ht="14.25" customHeight="1" x14ac:dyDescent="0.2">
      <c r="A16" s="251"/>
      <c r="B16" s="253">
        <v>13</v>
      </c>
      <c r="C16" s="192" t="s">
        <v>5</v>
      </c>
      <c r="D16" s="192" t="s">
        <v>343</v>
      </c>
      <c r="E16" s="192" t="s">
        <v>382</v>
      </c>
      <c r="F16" s="192" t="s">
        <v>645</v>
      </c>
      <c r="G16" s="192" t="s">
        <v>152</v>
      </c>
    </row>
    <row r="17" spans="1:7" s="7" customFormat="1" ht="14.25" customHeight="1" x14ac:dyDescent="0.2">
      <c r="A17" s="251"/>
      <c r="B17" s="282">
        <v>14</v>
      </c>
      <c r="C17" s="279" t="s">
        <v>6</v>
      </c>
      <c r="D17" s="279" t="s">
        <v>345</v>
      </c>
      <c r="E17" s="279" t="s">
        <v>382</v>
      </c>
      <c r="F17" s="279" t="s">
        <v>645</v>
      </c>
      <c r="G17" s="279" t="s">
        <v>152</v>
      </c>
    </row>
    <row r="18" spans="1:7" s="7" customFormat="1" ht="14.25" customHeight="1" x14ac:dyDescent="0.2">
      <c r="A18" s="251"/>
      <c r="B18" s="253">
        <v>15</v>
      </c>
      <c r="C18" s="192" t="s">
        <v>7</v>
      </c>
      <c r="D18" s="192" t="s">
        <v>346</v>
      </c>
      <c r="E18" s="192" t="s">
        <v>382</v>
      </c>
      <c r="F18" s="192" t="s">
        <v>645</v>
      </c>
      <c r="G18" s="192" t="s">
        <v>152</v>
      </c>
    </row>
    <row r="19" spans="1:7" s="7" customFormat="1" ht="14.25" customHeight="1" x14ac:dyDescent="0.2">
      <c r="A19" s="251"/>
      <c r="B19" s="282">
        <v>16</v>
      </c>
      <c r="C19" s="279" t="s">
        <v>8</v>
      </c>
      <c r="D19" s="279" t="s">
        <v>348</v>
      </c>
      <c r="E19" s="279" t="s">
        <v>382</v>
      </c>
      <c r="F19" s="279" t="s">
        <v>645</v>
      </c>
      <c r="G19" s="279" t="s">
        <v>152</v>
      </c>
    </row>
    <row r="20" spans="1:7" s="7" customFormat="1" ht="14.25" customHeight="1" x14ac:dyDescent="0.2">
      <c r="A20" s="251"/>
      <c r="B20" s="253">
        <v>17</v>
      </c>
      <c r="C20" s="192" t="s">
        <v>9</v>
      </c>
      <c r="D20" s="192" t="s">
        <v>347</v>
      </c>
      <c r="E20" s="192" t="s">
        <v>382</v>
      </c>
      <c r="F20" s="192" t="s">
        <v>645</v>
      </c>
      <c r="G20" s="192" t="s">
        <v>152</v>
      </c>
    </row>
    <row r="21" spans="1:7" s="7" customFormat="1" ht="14.25" customHeight="1" x14ac:dyDescent="0.2">
      <c r="A21" s="251"/>
      <c r="B21" s="282">
        <v>18</v>
      </c>
      <c r="C21" s="279" t="s">
        <v>10</v>
      </c>
      <c r="D21" s="279" t="s">
        <v>349</v>
      </c>
      <c r="E21" s="279" t="s">
        <v>382</v>
      </c>
      <c r="F21" s="279" t="s">
        <v>645</v>
      </c>
      <c r="G21" s="279"/>
    </row>
    <row r="22" spans="1:7" s="7" customFormat="1" ht="14.25" customHeight="1" x14ac:dyDescent="0.2">
      <c r="A22" s="251"/>
      <c r="B22" s="253">
        <v>19</v>
      </c>
      <c r="C22" s="192" t="s">
        <v>11</v>
      </c>
      <c r="D22" s="192" t="s">
        <v>350</v>
      </c>
      <c r="E22" s="192" t="s">
        <v>382</v>
      </c>
      <c r="F22" s="192" t="s">
        <v>645</v>
      </c>
      <c r="G22" s="192" t="s">
        <v>377</v>
      </c>
    </row>
    <row r="23" spans="1:7" s="7" customFormat="1" ht="14.25" customHeight="1" x14ac:dyDescent="0.2">
      <c r="A23" s="251"/>
      <c r="B23" s="282">
        <v>20</v>
      </c>
      <c r="C23" s="279" t="s">
        <v>12</v>
      </c>
      <c r="D23" s="279" t="s">
        <v>351</v>
      </c>
      <c r="E23" s="279" t="s">
        <v>382</v>
      </c>
      <c r="F23" s="279" t="s">
        <v>645</v>
      </c>
      <c r="G23" s="279" t="s">
        <v>377</v>
      </c>
    </row>
    <row r="24" spans="1:7" s="7" customFormat="1" ht="14.25" customHeight="1" x14ac:dyDescent="0.2">
      <c r="A24" s="251"/>
      <c r="B24" s="253">
        <v>21</v>
      </c>
      <c r="C24" s="192" t="s">
        <v>13</v>
      </c>
      <c r="D24" s="192" t="s">
        <v>352</v>
      </c>
      <c r="E24" s="192" t="s">
        <v>382</v>
      </c>
      <c r="F24" s="192" t="s">
        <v>645</v>
      </c>
      <c r="G24" s="192" t="s">
        <v>377</v>
      </c>
    </row>
    <row r="25" spans="1:7" s="7" customFormat="1" ht="14.25" customHeight="1" x14ac:dyDescent="0.2">
      <c r="A25" s="251"/>
      <c r="B25" s="282">
        <v>22</v>
      </c>
      <c r="C25" s="279" t="s">
        <v>14</v>
      </c>
      <c r="D25" s="279" t="s">
        <v>353</v>
      </c>
      <c r="E25" s="279" t="s">
        <v>382</v>
      </c>
      <c r="F25" s="279" t="s">
        <v>645</v>
      </c>
      <c r="G25" s="279" t="s">
        <v>152</v>
      </c>
    </row>
    <row r="26" spans="1:7" s="7" customFormat="1" ht="14.25" customHeight="1" x14ac:dyDescent="0.2">
      <c r="A26" s="251"/>
      <c r="B26" s="253">
        <v>23</v>
      </c>
      <c r="C26" s="192" t="s">
        <v>15</v>
      </c>
      <c r="D26" s="192" t="s">
        <v>354</v>
      </c>
      <c r="E26" s="192" t="s">
        <v>382</v>
      </c>
      <c r="F26" s="192" t="s">
        <v>645</v>
      </c>
      <c r="G26" s="192" t="s">
        <v>152</v>
      </c>
    </row>
    <row r="27" spans="1:7" s="7" customFormat="1" ht="14.25" customHeight="1" x14ac:dyDescent="0.2">
      <c r="A27" s="251"/>
      <c r="B27" s="282">
        <v>24</v>
      </c>
      <c r="C27" s="279" t="s">
        <v>16</v>
      </c>
      <c r="D27" s="279" t="s">
        <v>355</v>
      </c>
      <c r="E27" s="279" t="s">
        <v>382</v>
      </c>
      <c r="F27" s="279" t="s">
        <v>645</v>
      </c>
      <c r="G27" s="279" t="s">
        <v>152</v>
      </c>
    </row>
    <row r="28" spans="1:7" s="7" customFormat="1" ht="14.25" customHeight="1" x14ac:dyDescent="0.2">
      <c r="A28" s="251"/>
      <c r="B28" s="253">
        <v>25</v>
      </c>
      <c r="C28" s="192" t="s">
        <v>17</v>
      </c>
      <c r="D28" s="192" t="s">
        <v>356</v>
      </c>
      <c r="E28" s="192" t="s">
        <v>382</v>
      </c>
      <c r="F28" s="192" t="s">
        <v>645</v>
      </c>
      <c r="G28" s="298" t="s">
        <v>378</v>
      </c>
    </row>
    <row r="29" spans="1:7" s="7" customFormat="1" ht="14.25" customHeight="1" x14ac:dyDescent="0.2">
      <c r="A29" s="251"/>
      <c r="B29" s="282">
        <v>26</v>
      </c>
      <c r="C29" s="279" t="s">
        <v>18</v>
      </c>
      <c r="D29" s="279" t="s">
        <v>357</v>
      </c>
      <c r="E29" s="279" t="s">
        <v>382</v>
      </c>
      <c r="F29" s="279" t="s">
        <v>645</v>
      </c>
      <c r="G29" s="279" t="s">
        <v>378</v>
      </c>
    </row>
    <row r="30" spans="1:7" s="7" customFormat="1" ht="14.25" customHeight="1" x14ac:dyDescent="0.2">
      <c r="A30" s="251"/>
      <c r="B30" s="253">
        <v>27</v>
      </c>
      <c r="C30" s="192" t="s">
        <v>19</v>
      </c>
      <c r="D30" s="192" t="s">
        <v>358</v>
      </c>
      <c r="E30" s="192" t="s">
        <v>382</v>
      </c>
      <c r="F30" s="192" t="s">
        <v>645</v>
      </c>
      <c r="G30" s="298" t="s">
        <v>378</v>
      </c>
    </row>
    <row r="31" spans="1:7" s="7" customFormat="1" ht="14.25" customHeight="1" x14ac:dyDescent="0.2">
      <c r="A31" s="251"/>
      <c r="B31" s="282">
        <v>28</v>
      </c>
      <c r="C31" s="279" t="s">
        <v>20</v>
      </c>
      <c r="D31" s="279" t="s">
        <v>359</v>
      </c>
      <c r="E31" s="279" t="s">
        <v>382</v>
      </c>
      <c r="F31" s="279" t="s">
        <v>645</v>
      </c>
      <c r="G31" s="279" t="s">
        <v>378</v>
      </c>
    </row>
    <row r="32" spans="1:7" s="7" customFormat="1" ht="14.25" customHeight="1" x14ac:dyDescent="0.2">
      <c r="A32" s="251"/>
      <c r="B32" s="253">
        <v>29</v>
      </c>
      <c r="C32" s="192" t="s">
        <v>21</v>
      </c>
      <c r="D32" s="192" t="s">
        <v>360</v>
      </c>
      <c r="E32" s="192" t="s">
        <v>382</v>
      </c>
      <c r="F32" s="192" t="s">
        <v>645</v>
      </c>
      <c r="G32" s="192" t="s">
        <v>378</v>
      </c>
    </row>
    <row r="33" spans="1:7" s="9" customFormat="1" ht="14.25" customHeight="1" x14ac:dyDescent="0.15">
      <c r="A33" s="251"/>
      <c r="B33" s="282">
        <v>30</v>
      </c>
      <c r="C33" s="279" t="s">
        <v>22</v>
      </c>
      <c r="D33" s="279" t="s">
        <v>361</v>
      </c>
      <c r="E33" s="279" t="s">
        <v>382</v>
      </c>
      <c r="F33" s="279" t="s">
        <v>645</v>
      </c>
      <c r="G33" s="279" t="s">
        <v>378</v>
      </c>
    </row>
    <row r="34" spans="1:7" s="9" customFormat="1" ht="14.25" customHeight="1" x14ac:dyDescent="0.15">
      <c r="A34" s="251"/>
      <c r="B34" s="299">
        <v>31</v>
      </c>
      <c r="C34" s="298" t="s">
        <v>23</v>
      </c>
      <c r="D34" s="298" t="s">
        <v>362</v>
      </c>
      <c r="E34" s="298" t="s">
        <v>382</v>
      </c>
      <c r="F34" s="298" t="s">
        <v>645</v>
      </c>
      <c r="G34" s="298" t="s">
        <v>152</v>
      </c>
    </row>
    <row r="35" spans="1:7" s="9" customFormat="1" ht="14.25" customHeight="1" x14ac:dyDescent="0.15">
      <c r="A35" s="251"/>
      <c r="B35" s="282">
        <v>32</v>
      </c>
      <c r="C35" s="279" t="s">
        <v>24</v>
      </c>
      <c r="D35" s="279" t="s">
        <v>363</v>
      </c>
      <c r="E35" s="279" t="s">
        <v>382</v>
      </c>
      <c r="F35" s="279" t="s">
        <v>645</v>
      </c>
      <c r="G35" s="279" t="s">
        <v>378</v>
      </c>
    </row>
    <row r="36" spans="1:7" s="9" customFormat="1" ht="14.25" customHeight="1" x14ac:dyDescent="0.15">
      <c r="A36" s="251"/>
      <c r="B36" s="253">
        <v>33</v>
      </c>
      <c r="C36" s="192" t="s">
        <v>322</v>
      </c>
      <c r="D36" s="192" t="s">
        <v>364</v>
      </c>
      <c r="E36" s="192" t="s">
        <v>382</v>
      </c>
      <c r="F36" s="192" t="s">
        <v>645</v>
      </c>
      <c r="G36" s="192" t="s">
        <v>378</v>
      </c>
    </row>
    <row r="37" spans="1:7" s="9" customFormat="1" ht="14.25" customHeight="1" x14ac:dyDescent="0.15">
      <c r="A37" s="251"/>
      <c r="B37" s="282">
        <v>34</v>
      </c>
      <c r="C37" s="279" t="s">
        <v>25</v>
      </c>
      <c r="D37" s="279" t="s">
        <v>365</v>
      </c>
      <c r="E37" s="279" t="s">
        <v>382</v>
      </c>
      <c r="F37" s="279" t="s">
        <v>645</v>
      </c>
      <c r="G37" s="279"/>
    </row>
    <row r="38" spans="1:7" s="9" customFormat="1" ht="14.25" customHeight="1" x14ac:dyDescent="0.15">
      <c r="A38" s="251"/>
      <c r="B38" s="253">
        <v>35</v>
      </c>
      <c r="C38" s="192" t="s">
        <v>26</v>
      </c>
      <c r="D38" s="192" t="s">
        <v>366</v>
      </c>
      <c r="E38" s="192" t="s">
        <v>382</v>
      </c>
      <c r="F38" s="192" t="s">
        <v>645</v>
      </c>
      <c r="G38" s="192" t="s">
        <v>378</v>
      </c>
    </row>
    <row r="39" spans="1:7" s="9" customFormat="1" ht="14.25" customHeight="1" x14ac:dyDescent="0.15">
      <c r="A39" s="251"/>
      <c r="B39" s="282">
        <v>36</v>
      </c>
      <c r="C39" s="279" t="s">
        <v>27</v>
      </c>
      <c r="D39" s="279" t="s">
        <v>367</v>
      </c>
      <c r="E39" s="279" t="s">
        <v>382</v>
      </c>
      <c r="F39" s="279" t="s">
        <v>645</v>
      </c>
      <c r="G39" s="279" t="s">
        <v>378</v>
      </c>
    </row>
    <row r="40" spans="1:7" s="9" customFormat="1" ht="14.25" customHeight="1" x14ac:dyDescent="0.15">
      <c r="A40" s="251"/>
      <c r="B40" s="253">
        <v>37</v>
      </c>
      <c r="C40" s="192" t="s">
        <v>28</v>
      </c>
      <c r="D40" s="192" t="s">
        <v>368</v>
      </c>
      <c r="E40" s="192" t="s">
        <v>382</v>
      </c>
      <c r="F40" s="192" t="s">
        <v>645</v>
      </c>
      <c r="G40" s="192" t="s">
        <v>378</v>
      </c>
    </row>
    <row r="41" spans="1:7" s="9" customFormat="1" ht="14.25" customHeight="1" x14ac:dyDescent="0.15">
      <c r="A41" s="251"/>
      <c r="B41" s="282">
        <v>38</v>
      </c>
      <c r="C41" s="279" t="s">
        <v>29</v>
      </c>
      <c r="D41" s="279" t="s">
        <v>369</v>
      </c>
      <c r="E41" s="279" t="s">
        <v>382</v>
      </c>
      <c r="F41" s="279" t="s">
        <v>645</v>
      </c>
      <c r="G41" s="279" t="s">
        <v>378</v>
      </c>
    </row>
    <row r="42" spans="1:7" s="9" customFormat="1" ht="14.25" customHeight="1" x14ac:dyDescent="0.15">
      <c r="A42" s="251"/>
      <c r="B42" s="253">
        <v>39</v>
      </c>
      <c r="C42" s="192" t="s">
        <v>30</v>
      </c>
      <c r="D42" s="192" t="s">
        <v>325</v>
      </c>
      <c r="E42" s="192" t="s">
        <v>382</v>
      </c>
      <c r="F42" s="192" t="s">
        <v>645</v>
      </c>
      <c r="G42" s="192" t="s">
        <v>378</v>
      </c>
    </row>
    <row r="43" spans="1:7" s="9" customFormat="1" ht="14.25" customHeight="1" x14ac:dyDescent="0.15">
      <c r="A43" s="251"/>
      <c r="B43" s="282">
        <v>40</v>
      </c>
      <c r="C43" s="279" t="s">
        <v>31</v>
      </c>
      <c r="D43" s="279" t="s">
        <v>325</v>
      </c>
      <c r="E43" s="279" t="s">
        <v>382</v>
      </c>
      <c r="F43" s="279" t="s">
        <v>645</v>
      </c>
      <c r="G43" s="279" t="s">
        <v>378</v>
      </c>
    </row>
    <row r="44" spans="1:7" s="9" customFormat="1" ht="14.25" customHeight="1" x14ac:dyDescent="0.15">
      <c r="A44" s="251"/>
      <c r="B44" s="253">
        <v>41</v>
      </c>
      <c r="C44" s="192" t="s">
        <v>32</v>
      </c>
      <c r="D44" s="192" t="s">
        <v>325</v>
      </c>
      <c r="E44" s="192" t="s">
        <v>382</v>
      </c>
      <c r="F44" s="192" t="s">
        <v>645</v>
      </c>
      <c r="G44" s="192" t="s">
        <v>378</v>
      </c>
    </row>
    <row r="45" spans="1:7" s="9" customFormat="1" ht="14.25" customHeight="1" x14ac:dyDescent="0.15">
      <c r="A45" s="251"/>
      <c r="B45" s="282">
        <v>42</v>
      </c>
      <c r="C45" s="279" t="s">
        <v>33</v>
      </c>
      <c r="D45" s="279" t="s">
        <v>325</v>
      </c>
      <c r="E45" s="279" t="s">
        <v>382</v>
      </c>
      <c r="F45" s="279" t="s">
        <v>645</v>
      </c>
      <c r="G45" s="279" t="s">
        <v>378</v>
      </c>
    </row>
    <row r="46" spans="1:7" s="9" customFormat="1" ht="14.25" customHeight="1" x14ac:dyDescent="0.15">
      <c r="A46" s="251"/>
      <c r="B46" s="253">
        <v>43</v>
      </c>
      <c r="C46" s="192" t="s">
        <v>34</v>
      </c>
      <c r="D46" s="192" t="s">
        <v>370</v>
      </c>
      <c r="E46" s="192" t="s">
        <v>382</v>
      </c>
      <c r="F46" s="192" t="s">
        <v>645</v>
      </c>
      <c r="G46" s="192" t="s">
        <v>378</v>
      </c>
    </row>
    <row r="47" spans="1:7" s="9" customFormat="1" ht="14.25" customHeight="1" x14ac:dyDescent="0.15">
      <c r="A47" s="251"/>
      <c r="B47" s="282">
        <v>44</v>
      </c>
      <c r="C47" s="279" t="s">
        <v>35</v>
      </c>
      <c r="D47" s="279" t="s">
        <v>371</v>
      </c>
      <c r="E47" s="279" t="s">
        <v>382</v>
      </c>
      <c r="F47" s="279" t="s">
        <v>645</v>
      </c>
      <c r="G47" s="279" t="s">
        <v>378</v>
      </c>
    </row>
    <row r="48" spans="1:7" s="9" customFormat="1" ht="14.25" customHeight="1" x14ac:dyDescent="0.15">
      <c r="A48" s="251"/>
      <c r="B48" s="253">
        <v>45</v>
      </c>
      <c r="C48" s="192" t="s">
        <v>36</v>
      </c>
      <c r="D48" s="192" t="s">
        <v>372</v>
      </c>
      <c r="E48" s="192" t="s">
        <v>382</v>
      </c>
      <c r="F48" s="192" t="s">
        <v>645</v>
      </c>
      <c r="G48" s="192" t="s">
        <v>378</v>
      </c>
    </row>
    <row r="49" spans="1:8" s="9" customFormat="1" ht="14.25" customHeight="1" x14ac:dyDescent="0.15">
      <c r="A49" s="251"/>
      <c r="B49" s="282">
        <v>46</v>
      </c>
      <c r="C49" s="279" t="s">
        <v>37</v>
      </c>
      <c r="D49" s="279" t="s">
        <v>373</v>
      </c>
      <c r="E49" s="279" t="s">
        <v>382</v>
      </c>
      <c r="F49" s="279" t="s">
        <v>645</v>
      </c>
      <c r="G49" s="279" t="s">
        <v>378</v>
      </c>
    </row>
    <row r="50" spans="1:8" s="9" customFormat="1" ht="14.25" customHeight="1" x14ac:dyDescent="0.15">
      <c r="A50" s="251"/>
      <c r="B50" s="253">
        <v>47</v>
      </c>
      <c r="C50" s="192" t="s">
        <v>38</v>
      </c>
      <c r="D50" s="192" t="s">
        <v>374</v>
      </c>
      <c r="E50" s="192" t="s">
        <v>382</v>
      </c>
      <c r="F50" s="192" t="s">
        <v>645</v>
      </c>
      <c r="G50" s="192" t="s">
        <v>378</v>
      </c>
    </row>
    <row r="51" spans="1:8" s="9" customFormat="1" ht="14.25" customHeight="1" x14ac:dyDescent="0.15">
      <c r="A51" s="8"/>
      <c r="B51" s="282">
        <v>48</v>
      </c>
      <c r="C51" s="279" t="s">
        <v>39</v>
      </c>
      <c r="D51" s="279" t="s">
        <v>326</v>
      </c>
      <c r="E51" s="279" t="s">
        <v>382</v>
      </c>
      <c r="F51" s="279" t="s">
        <v>645</v>
      </c>
      <c r="G51" s="279" t="s">
        <v>152</v>
      </c>
    </row>
    <row r="52" spans="1:8" s="9" customFormat="1" ht="14.25" customHeight="1" x14ac:dyDescent="0.25">
      <c r="A52" s="251"/>
      <c r="B52" s="253">
        <v>49</v>
      </c>
      <c r="C52" s="192" t="s">
        <v>233</v>
      </c>
      <c r="D52" s="192" t="s">
        <v>327</v>
      </c>
      <c r="E52" s="192" t="s">
        <v>382</v>
      </c>
      <c r="F52" s="192" t="s">
        <v>645</v>
      </c>
      <c r="G52" s="192" t="s">
        <v>152</v>
      </c>
      <c r="H52" s="461"/>
    </row>
    <row r="53" spans="1:8" s="9" customFormat="1" ht="14.25" customHeight="1" x14ac:dyDescent="0.25">
      <c r="A53" s="251"/>
      <c r="B53" s="282">
        <v>50</v>
      </c>
      <c r="C53" s="279" t="s">
        <v>234</v>
      </c>
      <c r="D53" s="279" t="s">
        <v>327</v>
      </c>
      <c r="E53" s="279" t="s">
        <v>382</v>
      </c>
      <c r="F53" s="279" t="s">
        <v>645</v>
      </c>
      <c r="G53" s="279" t="s">
        <v>152</v>
      </c>
      <c r="H53" s="461"/>
    </row>
    <row r="54" spans="1:8" s="9" customFormat="1" ht="14.25" customHeight="1" x14ac:dyDescent="0.25">
      <c r="A54" s="251"/>
      <c r="B54" s="253">
        <v>51</v>
      </c>
      <c r="C54" s="192" t="s">
        <v>235</v>
      </c>
      <c r="D54" s="192" t="s">
        <v>327</v>
      </c>
      <c r="E54" s="192" t="s">
        <v>382</v>
      </c>
      <c r="F54" s="192" t="s">
        <v>645</v>
      </c>
      <c r="G54" s="192" t="s">
        <v>152</v>
      </c>
      <c r="H54" s="461"/>
    </row>
    <row r="55" spans="1:8" x14ac:dyDescent="0.2">
      <c r="B55" s="282">
        <v>52</v>
      </c>
      <c r="C55" s="279" t="s">
        <v>379</v>
      </c>
      <c r="D55" s="279" t="s">
        <v>501</v>
      </c>
      <c r="E55" s="279" t="s">
        <v>382</v>
      </c>
      <c r="F55" s="279" t="s">
        <v>645</v>
      </c>
      <c r="G55" s="279" t="s">
        <v>152</v>
      </c>
    </row>
    <row r="56" spans="1:8" x14ac:dyDescent="0.2">
      <c r="B56" s="296">
        <v>53</v>
      </c>
      <c r="C56" s="297" t="s">
        <v>380</v>
      </c>
      <c r="D56" s="297" t="s">
        <v>501</v>
      </c>
      <c r="E56" s="297" t="s">
        <v>382</v>
      </c>
      <c r="F56" s="297" t="s">
        <v>645</v>
      </c>
      <c r="G56" s="297" t="s">
        <v>152</v>
      </c>
    </row>
    <row r="57" spans="1:8" x14ac:dyDescent="0.2">
      <c r="B57" s="281" t="s">
        <v>376</v>
      </c>
    </row>
    <row r="59" spans="1:8" x14ac:dyDescent="0.2">
      <c r="B59" s="300" t="s">
        <v>544</v>
      </c>
      <c r="C59" s="301"/>
    </row>
    <row r="60" spans="1:8" x14ac:dyDescent="0.2">
      <c r="B60" s="300" t="s">
        <v>643</v>
      </c>
      <c r="C60" s="301"/>
    </row>
    <row r="61" spans="1:8" x14ac:dyDescent="0.2">
      <c r="B61" s="300"/>
      <c r="C61" s="301"/>
    </row>
  </sheetData>
  <hyperlinks>
    <hyperlink ref="B5:G5" location="'2'!A1" display="'2'!A1"/>
    <hyperlink ref="B6:G6" location="'3'!A1" display="'3'!A1"/>
    <hyperlink ref="B7:G7" location="'4'!A1" display="'4'!A1"/>
    <hyperlink ref="B8:G8" location="'5'!A1" display="'5'!A1"/>
    <hyperlink ref="B9:G9" location="'6'!A1" display="'6'!A1"/>
    <hyperlink ref="B12:G12" location="'9'!A1" display="'9'!A1"/>
    <hyperlink ref="B13:G13" location="'10'!A1" display="'10'!A1"/>
    <hyperlink ref="B14:G14" location="'11'!A1" display="'11'!A1"/>
    <hyperlink ref="B16:G16" location="'13'!A1" display="'13'!A1"/>
    <hyperlink ref="B25:G25" location="'22'!A1" display="'22'!A1"/>
    <hyperlink ref="B26:G26" location="'23'!A1" display="'23'!A1"/>
    <hyperlink ref="B27:G27" location="'24'!A1" display="'24'!A1"/>
    <hyperlink ref="B51:G51" location="'48'!A1" display="'48'!A1"/>
    <hyperlink ref="B34:G34" location="'31'!A1" display="'31'!A1"/>
    <hyperlink ref="B38:G38" location="'35'!A1" display="'35'!A1"/>
    <hyperlink ref="G38" location="'35'!A1" display="'35'!A1"/>
    <hyperlink ref="B52:G52" location="'49'!A1" display="'49'!A1"/>
    <hyperlink ref="B53:G53" location="'50'!A1" display="'50'!A1"/>
    <hyperlink ref="B54:G54" location="'51'!A1" display="'51'!A1"/>
    <hyperlink ref="B55:G55" location="'52'!A1" display="'52'!A1"/>
    <hyperlink ref="B56:G56" location="'53'!A1" display="'53'!A1"/>
    <hyperlink ref="B15:G15" location="'12'!A1" display="'12'!A1"/>
    <hyperlink ref="F4" location="'1'!A1" display="'1'!A1"/>
    <hyperlink ref="F16" location="'13'!A1" display="'13'!A1"/>
    <hyperlink ref="F17" location="'14'!A1" display="'14'!A1"/>
    <hyperlink ref="F25" location="'22'!A1" display="'22'!A1"/>
    <hyperlink ref="F26" location="'23'!A1" display="'23'!A1"/>
    <hyperlink ref="F27" location="'24'!A1" display="'24'!A1"/>
    <hyperlink ref="F28" location="'25'!A1" display="'25'!A1"/>
    <hyperlink ref="F30" location="'27'!A1" display="'27'!A1"/>
    <hyperlink ref="F51" location="'48'!A1" display="'48'!A1"/>
    <hyperlink ref="F33" location="'30'!A1" display="'30'!A1"/>
    <hyperlink ref="F34" location="'31'!A1" display="'31'!A1"/>
    <hyperlink ref="F37" location="'34'!A1" display="'34'!A1"/>
    <hyperlink ref="F38" location="'35'!A1" display="'35'!A1"/>
    <hyperlink ref="F52" location="'49'!A1" display="'49'!A1"/>
    <hyperlink ref="F53" location="'50'!A1" display="'50'!A1"/>
    <hyperlink ref="F54" location="'51'!A1" display="'51'!A1"/>
    <hyperlink ref="F55" location="'52'!A1" display="'52'!A1"/>
    <hyperlink ref="F56" location="'53'!A1" display="'53'!A1"/>
    <hyperlink ref="F15" location="'12'!A1" display="'12'!A1"/>
    <hyperlink ref="F14" location="'11'!A1" display="'11'!A1"/>
    <hyperlink ref="F13" location="'10'!A1" display="'10'!A1"/>
    <hyperlink ref="F12" location="'9'!A1" display="'9'!A1"/>
    <hyperlink ref="F9" location="'6'!A1" display="'6'!A1"/>
    <hyperlink ref="F8" location="'5'!A1" display="'5'!A1"/>
    <hyperlink ref="F7" location="'4'!A1" display="'4'!A1"/>
    <hyperlink ref="F6" location="'3'!A1" display="'3'!A1"/>
    <hyperlink ref="F5" location="'2'!A1" display="'2'!A1"/>
    <hyperlink ref="G18" location="'13'!A1" display="'13'!A1"/>
    <hyperlink ref="G17" location="'12'!A1" display="'12'!A1"/>
    <hyperlink ref="G20" location="'13'!A1" display="'13'!A1"/>
    <hyperlink ref="G19" location="'12'!A1" display="'12'!A1"/>
    <hyperlink ref="G26" location="'13'!A1" display="'13'!A1"/>
    <hyperlink ref="G25" location="'12'!A1" display="'12'!A1"/>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tabColor rgb="FF00B0F0"/>
  </sheetPr>
  <dimension ref="A1:U41"/>
  <sheetViews>
    <sheetView workbookViewId="0"/>
  </sheetViews>
  <sheetFormatPr baseColWidth="10" defaultRowHeight="14.25" x14ac:dyDescent="0.2"/>
  <cols>
    <col min="1" max="2" width="4.28515625" style="22" customWidth="1"/>
    <col min="3" max="3" width="39.85546875" style="22" bestFit="1" customWidth="1"/>
    <col min="4" max="4" width="14.28515625" style="22" customWidth="1"/>
    <col min="5" max="5" width="14.85546875" style="22" customWidth="1"/>
    <col min="6" max="6" width="14.140625" style="22" bestFit="1" customWidth="1"/>
    <col min="7" max="11" width="12.42578125" style="22" customWidth="1"/>
    <col min="12" max="20" width="14.28515625" style="22" customWidth="1"/>
    <col min="21" max="21" width="13.5703125" style="22" customWidth="1"/>
    <col min="22" max="16384" width="11.42578125" style="22"/>
  </cols>
  <sheetData>
    <row r="1" spans="1:21" ht="18.75" customHeight="1" x14ac:dyDescent="0.2"/>
    <row r="2" spans="1:21" ht="18.75" customHeight="1" x14ac:dyDescent="0.2">
      <c r="A2" s="23" t="s">
        <v>16</v>
      </c>
      <c r="B2" s="24"/>
      <c r="C2" s="24"/>
      <c r="D2" s="25"/>
      <c r="E2" s="25"/>
      <c r="F2" s="25"/>
      <c r="G2" s="25"/>
      <c r="H2" s="25"/>
      <c r="I2" s="25"/>
      <c r="J2" s="25"/>
      <c r="K2" s="25"/>
      <c r="L2" s="25"/>
      <c r="M2" s="25"/>
      <c r="N2" s="25"/>
      <c r="O2" s="25"/>
      <c r="P2" s="25"/>
      <c r="Q2" s="25"/>
      <c r="R2" s="25"/>
      <c r="S2" s="25"/>
      <c r="T2" s="25"/>
      <c r="U2" s="25"/>
    </row>
    <row r="3" spans="1:21" ht="14.25" customHeight="1" x14ac:dyDescent="0.2">
      <c r="A3" s="23"/>
      <c r="B3" s="24"/>
      <c r="C3" s="24"/>
      <c r="D3" s="25"/>
      <c r="E3" s="25"/>
      <c r="F3" s="25"/>
      <c r="G3" s="25"/>
      <c r="H3" s="25"/>
      <c r="I3" s="25"/>
      <c r="J3" s="25"/>
      <c r="K3" s="25"/>
      <c r="L3" s="25"/>
      <c r="M3" s="25"/>
      <c r="N3" s="25"/>
      <c r="O3" s="25"/>
      <c r="P3" s="25"/>
      <c r="Q3" s="25"/>
      <c r="R3" s="25"/>
      <c r="S3" s="25"/>
      <c r="T3" s="25"/>
      <c r="U3" s="25"/>
    </row>
    <row r="4" spans="1:21" ht="14.25" customHeight="1" x14ac:dyDescent="0.2">
      <c r="A4" s="23"/>
      <c r="B4" s="26" t="s">
        <v>521</v>
      </c>
      <c r="C4" s="27"/>
      <c r="D4" s="25"/>
      <c r="E4" s="25"/>
      <c r="F4" s="25"/>
      <c r="G4" s="25"/>
      <c r="H4" s="25"/>
      <c r="I4" s="25"/>
      <c r="J4" s="25"/>
      <c r="K4" s="25"/>
      <c r="L4" s="25"/>
      <c r="M4" s="25"/>
      <c r="N4" s="25"/>
      <c r="O4" s="25"/>
      <c r="P4" s="25"/>
      <c r="Q4" s="25"/>
      <c r="R4" s="25"/>
      <c r="S4" s="25"/>
      <c r="T4" s="25"/>
      <c r="U4" s="25"/>
    </row>
    <row r="5" spans="1:21" ht="14.25" customHeight="1" thickBot="1" x14ac:dyDescent="0.25">
      <c r="A5" s="23"/>
      <c r="B5" s="24"/>
      <c r="C5" s="24"/>
      <c r="D5" s="25"/>
      <c r="E5" s="25"/>
      <c r="F5" s="25"/>
      <c r="G5" s="25"/>
      <c r="H5" s="25"/>
      <c r="I5" s="25"/>
      <c r="J5" s="25"/>
      <c r="K5" s="25"/>
      <c r="L5" s="25"/>
      <c r="M5" s="25"/>
      <c r="N5" s="25"/>
      <c r="O5" s="25"/>
      <c r="P5" s="25"/>
      <c r="Q5" s="25"/>
      <c r="R5" s="25"/>
      <c r="S5" s="25"/>
      <c r="T5" s="25"/>
      <c r="U5" s="25"/>
    </row>
    <row r="6" spans="1:21" x14ac:dyDescent="0.2">
      <c r="B6" s="45" t="s">
        <v>145</v>
      </c>
      <c r="C6" s="569" t="s">
        <v>139</v>
      </c>
      <c r="D6" s="571" t="s">
        <v>146</v>
      </c>
      <c r="E6" s="572"/>
      <c r="F6" s="572"/>
      <c r="G6" s="572"/>
      <c r="H6" s="572"/>
      <c r="I6" s="572"/>
      <c r="J6" s="572"/>
      <c r="K6" s="572"/>
      <c r="L6" s="572"/>
      <c r="M6" s="572"/>
      <c r="N6" s="572"/>
      <c r="O6" s="572"/>
      <c r="P6" s="572"/>
      <c r="Q6" s="572"/>
      <c r="R6" s="572"/>
      <c r="S6" s="572"/>
      <c r="T6" s="572"/>
      <c r="U6" s="573"/>
    </row>
    <row r="7" spans="1:21" ht="14.25" customHeight="1" thickBot="1" x14ac:dyDescent="0.25">
      <c r="B7" s="148"/>
      <c r="C7" s="570"/>
      <c r="D7" s="110">
        <v>0</v>
      </c>
      <c r="E7" s="111">
        <v>0.02</v>
      </c>
      <c r="F7" s="111">
        <v>0.04</v>
      </c>
      <c r="G7" s="112">
        <v>0.1</v>
      </c>
      <c r="H7" s="112">
        <v>0.2</v>
      </c>
      <c r="I7" s="112">
        <v>0.35</v>
      </c>
      <c r="J7" s="112">
        <v>0.5</v>
      </c>
      <c r="K7" s="112">
        <v>0.7</v>
      </c>
      <c r="L7" s="112">
        <v>0.75</v>
      </c>
      <c r="M7" s="112">
        <v>1</v>
      </c>
      <c r="N7" s="112">
        <v>1.5</v>
      </c>
      <c r="O7" s="112">
        <v>2.5</v>
      </c>
      <c r="P7" s="112">
        <v>3.7</v>
      </c>
      <c r="Q7" s="112">
        <v>12.5</v>
      </c>
      <c r="R7" s="112" t="s">
        <v>147</v>
      </c>
      <c r="S7" s="112" t="s">
        <v>81</v>
      </c>
      <c r="T7" s="112" t="s">
        <v>58</v>
      </c>
      <c r="U7" s="312" t="s">
        <v>148</v>
      </c>
    </row>
    <row r="8" spans="1:21" ht="14.25" customHeight="1" x14ac:dyDescent="0.2">
      <c r="B8" s="86">
        <v>1</v>
      </c>
      <c r="C8" s="526" t="s">
        <v>84</v>
      </c>
      <c r="D8" s="271">
        <v>4.0309999999999999E-5</v>
      </c>
      <c r="E8" s="275">
        <v>0</v>
      </c>
      <c r="F8" s="275">
        <v>0</v>
      </c>
      <c r="G8" s="275">
        <v>0</v>
      </c>
      <c r="H8" s="275">
        <v>0</v>
      </c>
      <c r="I8" s="275">
        <v>0</v>
      </c>
      <c r="J8" s="275">
        <v>0</v>
      </c>
      <c r="K8" s="275">
        <v>0</v>
      </c>
      <c r="L8" s="275">
        <v>0</v>
      </c>
      <c r="M8" s="275">
        <v>0</v>
      </c>
      <c r="N8" s="275">
        <v>0</v>
      </c>
      <c r="O8" s="275">
        <v>0</v>
      </c>
      <c r="P8" s="275">
        <v>0</v>
      </c>
      <c r="Q8" s="275">
        <v>0</v>
      </c>
      <c r="R8" s="275">
        <v>0</v>
      </c>
      <c r="S8" s="274"/>
      <c r="T8" s="274"/>
      <c r="U8" s="140"/>
    </row>
    <row r="9" spans="1:21" ht="14.25" customHeight="1" x14ac:dyDescent="0.2">
      <c r="B9" s="54">
        <v>2</v>
      </c>
      <c r="C9" s="202" t="s">
        <v>140</v>
      </c>
      <c r="D9" s="271">
        <v>0</v>
      </c>
      <c r="E9" s="275">
        <v>0</v>
      </c>
      <c r="F9" s="275">
        <v>0</v>
      </c>
      <c r="G9" s="275">
        <v>0</v>
      </c>
      <c r="H9" s="275">
        <v>36.38000289</v>
      </c>
      <c r="I9" s="275">
        <v>0</v>
      </c>
      <c r="J9" s="275">
        <v>0</v>
      </c>
      <c r="K9" s="275">
        <v>0</v>
      </c>
      <c r="L9" s="275">
        <v>0</v>
      </c>
      <c r="M9" s="275">
        <v>0</v>
      </c>
      <c r="N9" s="275">
        <v>0</v>
      </c>
      <c r="O9" s="275">
        <v>0</v>
      </c>
      <c r="P9" s="275">
        <v>0</v>
      </c>
      <c r="Q9" s="275">
        <v>0</v>
      </c>
      <c r="R9" s="275">
        <v>0</v>
      </c>
      <c r="S9" s="275"/>
      <c r="T9" s="275"/>
      <c r="U9" s="143"/>
    </row>
    <row r="10" spans="1:21" ht="14.25" customHeight="1" x14ac:dyDescent="0.2">
      <c r="B10" s="54">
        <v>3</v>
      </c>
      <c r="C10" s="202" t="s">
        <v>98</v>
      </c>
      <c r="D10" s="271">
        <v>0</v>
      </c>
      <c r="E10" s="275">
        <v>0</v>
      </c>
      <c r="F10" s="275">
        <v>0</v>
      </c>
      <c r="G10" s="275">
        <v>0</v>
      </c>
      <c r="H10" s="275">
        <v>0</v>
      </c>
      <c r="I10" s="275">
        <v>0</v>
      </c>
      <c r="J10" s="275">
        <v>0</v>
      </c>
      <c r="K10" s="275">
        <v>0</v>
      </c>
      <c r="L10" s="275">
        <v>0</v>
      </c>
      <c r="M10" s="275">
        <v>0</v>
      </c>
      <c r="N10" s="275">
        <v>0</v>
      </c>
      <c r="O10" s="275">
        <v>0</v>
      </c>
      <c r="P10" s="275">
        <v>0</v>
      </c>
      <c r="Q10" s="275">
        <v>0</v>
      </c>
      <c r="R10" s="275">
        <v>0</v>
      </c>
      <c r="S10" s="275"/>
      <c r="T10" s="275"/>
      <c r="U10" s="143"/>
    </row>
    <row r="11" spans="1:21" ht="14.25" customHeight="1" x14ac:dyDescent="0.2">
      <c r="B11" s="88">
        <v>4</v>
      </c>
      <c r="C11" s="202" t="s">
        <v>99</v>
      </c>
      <c r="D11" s="271">
        <v>0</v>
      </c>
      <c r="E11" s="275">
        <v>0</v>
      </c>
      <c r="F11" s="275">
        <v>0</v>
      </c>
      <c r="G11" s="275">
        <v>0</v>
      </c>
      <c r="H11" s="275">
        <v>0</v>
      </c>
      <c r="I11" s="275">
        <v>0</v>
      </c>
      <c r="J11" s="275">
        <v>0</v>
      </c>
      <c r="K11" s="275">
        <v>0</v>
      </c>
      <c r="L11" s="275">
        <v>0</v>
      </c>
      <c r="M11" s="275">
        <v>0</v>
      </c>
      <c r="N11" s="275">
        <v>0</v>
      </c>
      <c r="O11" s="275">
        <v>0</v>
      </c>
      <c r="P11" s="275">
        <v>0</v>
      </c>
      <c r="Q11" s="275">
        <v>0</v>
      </c>
      <c r="R11" s="275">
        <v>0</v>
      </c>
      <c r="S11" s="275"/>
      <c r="T11" s="275"/>
      <c r="U11" s="143"/>
    </row>
    <row r="12" spans="1:21" ht="14.25" customHeight="1" x14ac:dyDescent="0.2">
      <c r="B12" s="54">
        <v>5</v>
      </c>
      <c r="C12" s="202" t="s">
        <v>100</v>
      </c>
      <c r="D12" s="271">
        <v>0</v>
      </c>
      <c r="E12" s="275">
        <v>0</v>
      </c>
      <c r="F12" s="275">
        <v>0</v>
      </c>
      <c r="G12" s="275">
        <v>0</v>
      </c>
      <c r="H12" s="275">
        <v>0</v>
      </c>
      <c r="I12" s="275">
        <v>0</v>
      </c>
      <c r="J12" s="275">
        <v>0</v>
      </c>
      <c r="K12" s="275">
        <v>0</v>
      </c>
      <c r="L12" s="275">
        <v>0</v>
      </c>
      <c r="M12" s="275">
        <v>0</v>
      </c>
      <c r="N12" s="275">
        <v>0</v>
      </c>
      <c r="O12" s="275">
        <v>0</v>
      </c>
      <c r="P12" s="275">
        <v>0</v>
      </c>
      <c r="Q12" s="275">
        <v>0</v>
      </c>
      <c r="R12" s="275">
        <v>0</v>
      </c>
      <c r="S12" s="275"/>
      <c r="T12" s="275"/>
      <c r="U12" s="143"/>
    </row>
    <row r="13" spans="1:21" ht="14.25" customHeight="1" x14ac:dyDescent="0.2">
      <c r="B13" s="54">
        <v>6</v>
      </c>
      <c r="C13" s="202" t="s">
        <v>85</v>
      </c>
      <c r="D13" s="271">
        <v>0</v>
      </c>
      <c r="E13" s="275">
        <v>0</v>
      </c>
      <c r="F13" s="275">
        <v>0</v>
      </c>
      <c r="G13" s="275">
        <v>0</v>
      </c>
      <c r="H13" s="275">
        <v>143.41039939000001</v>
      </c>
      <c r="I13" s="275">
        <v>0</v>
      </c>
      <c r="J13" s="275">
        <v>0</v>
      </c>
      <c r="K13" s="275">
        <v>0</v>
      </c>
      <c r="L13" s="275">
        <v>0</v>
      </c>
      <c r="M13" s="275">
        <v>0</v>
      </c>
      <c r="N13" s="275">
        <v>0</v>
      </c>
      <c r="O13" s="275">
        <v>0</v>
      </c>
      <c r="P13" s="275">
        <v>0</v>
      </c>
      <c r="Q13" s="275">
        <v>0</v>
      </c>
      <c r="R13" s="275">
        <v>0</v>
      </c>
      <c r="S13" s="275"/>
      <c r="T13" s="275"/>
      <c r="U13" s="143"/>
    </row>
    <row r="14" spans="1:21" ht="14.25" customHeight="1" x14ac:dyDescent="0.2">
      <c r="B14" s="54">
        <v>7</v>
      </c>
      <c r="C14" s="202" t="s">
        <v>86</v>
      </c>
      <c r="D14" s="271">
        <v>0</v>
      </c>
      <c r="E14" s="275">
        <v>0</v>
      </c>
      <c r="F14" s="275">
        <v>0</v>
      </c>
      <c r="G14" s="275">
        <v>0</v>
      </c>
      <c r="H14" s="275">
        <v>0</v>
      </c>
      <c r="I14" s="275">
        <v>0</v>
      </c>
      <c r="J14" s="275">
        <v>0</v>
      </c>
      <c r="K14" s="275">
        <v>0</v>
      </c>
      <c r="L14" s="275">
        <v>0</v>
      </c>
      <c r="M14" s="275">
        <v>3352.3343100679999</v>
      </c>
      <c r="N14" s="275">
        <v>0</v>
      </c>
      <c r="O14" s="275">
        <v>0</v>
      </c>
      <c r="P14" s="275">
        <v>0</v>
      </c>
      <c r="Q14" s="275">
        <v>0</v>
      </c>
      <c r="R14" s="275">
        <v>0</v>
      </c>
      <c r="S14" s="275"/>
      <c r="T14" s="275"/>
      <c r="U14" s="143"/>
    </row>
    <row r="15" spans="1:21" ht="14.25" customHeight="1" x14ac:dyDescent="0.2">
      <c r="B15" s="54">
        <v>8</v>
      </c>
      <c r="C15" s="528" t="s">
        <v>89</v>
      </c>
      <c r="D15" s="271">
        <v>0</v>
      </c>
      <c r="E15" s="275">
        <v>0</v>
      </c>
      <c r="F15" s="275">
        <v>0</v>
      </c>
      <c r="G15" s="275">
        <v>0</v>
      </c>
      <c r="H15" s="275">
        <v>0</v>
      </c>
      <c r="I15" s="275">
        <v>0</v>
      </c>
      <c r="J15" s="275">
        <v>0</v>
      </c>
      <c r="K15" s="275">
        <v>0</v>
      </c>
      <c r="L15" s="275">
        <v>2163.966053269</v>
      </c>
      <c r="M15" s="275">
        <v>0</v>
      </c>
      <c r="N15" s="275">
        <v>0</v>
      </c>
      <c r="O15" s="275">
        <v>0</v>
      </c>
      <c r="P15" s="275">
        <v>0</v>
      </c>
      <c r="Q15" s="275">
        <v>0</v>
      </c>
      <c r="R15" s="275">
        <v>0</v>
      </c>
      <c r="S15" s="275"/>
      <c r="T15" s="275"/>
      <c r="U15" s="143"/>
    </row>
    <row r="16" spans="1:21" ht="14.25" customHeight="1" x14ac:dyDescent="0.2">
      <c r="B16" s="88">
        <v>9</v>
      </c>
      <c r="C16" s="202" t="s">
        <v>117</v>
      </c>
      <c r="D16" s="271">
        <v>0</v>
      </c>
      <c r="E16" s="275">
        <v>0</v>
      </c>
      <c r="F16" s="275">
        <v>0</v>
      </c>
      <c r="G16" s="275">
        <v>0</v>
      </c>
      <c r="H16" s="275">
        <v>0</v>
      </c>
      <c r="I16" s="275">
        <v>13350.919003711</v>
      </c>
      <c r="J16" s="275">
        <v>0</v>
      </c>
      <c r="K16" s="275">
        <v>0</v>
      </c>
      <c r="L16" s="275">
        <v>0</v>
      </c>
      <c r="M16" s="275">
        <v>3203.114710286</v>
      </c>
      <c r="N16" s="275">
        <v>0</v>
      </c>
      <c r="O16" s="275">
        <v>0</v>
      </c>
      <c r="P16" s="275">
        <v>0</v>
      </c>
      <c r="Q16" s="275">
        <v>0</v>
      </c>
      <c r="R16" s="275">
        <v>0</v>
      </c>
      <c r="S16" s="275"/>
      <c r="T16" s="275"/>
      <c r="U16" s="143"/>
    </row>
    <row r="17" spans="2:21" ht="14.25" customHeight="1" x14ac:dyDescent="0.2">
      <c r="B17" s="54">
        <v>10</v>
      </c>
      <c r="C17" s="202" t="s">
        <v>104</v>
      </c>
      <c r="D17" s="271">
        <v>0</v>
      </c>
      <c r="E17" s="275">
        <v>0</v>
      </c>
      <c r="F17" s="275">
        <v>0</v>
      </c>
      <c r="G17" s="275">
        <v>0</v>
      </c>
      <c r="H17" s="275">
        <v>0</v>
      </c>
      <c r="I17" s="275">
        <v>0</v>
      </c>
      <c r="J17" s="275">
        <v>0</v>
      </c>
      <c r="K17" s="275">
        <v>0</v>
      </c>
      <c r="L17" s="275">
        <v>0</v>
      </c>
      <c r="M17" s="275">
        <v>34.246573660000003</v>
      </c>
      <c r="N17" s="275">
        <v>6.5241106699999998</v>
      </c>
      <c r="O17" s="275">
        <v>0</v>
      </c>
      <c r="P17" s="275">
        <v>0</v>
      </c>
      <c r="Q17" s="275">
        <v>0</v>
      </c>
      <c r="R17" s="275">
        <v>0</v>
      </c>
      <c r="S17" s="275"/>
      <c r="T17" s="275"/>
      <c r="U17" s="143"/>
    </row>
    <row r="18" spans="2:21" ht="14.25" customHeight="1" x14ac:dyDescent="0.2">
      <c r="B18" s="54">
        <v>11</v>
      </c>
      <c r="C18" s="202" t="s">
        <v>141</v>
      </c>
      <c r="D18" s="271">
        <v>0</v>
      </c>
      <c r="E18" s="275">
        <v>0</v>
      </c>
      <c r="F18" s="275">
        <v>0</v>
      </c>
      <c r="G18" s="275">
        <v>0</v>
      </c>
      <c r="H18" s="275">
        <v>0</v>
      </c>
      <c r="I18" s="275">
        <v>0</v>
      </c>
      <c r="J18" s="275">
        <v>0</v>
      </c>
      <c r="K18" s="275">
        <v>0</v>
      </c>
      <c r="L18" s="275">
        <v>0</v>
      </c>
      <c r="M18" s="275">
        <v>0</v>
      </c>
      <c r="N18" s="275">
        <v>0</v>
      </c>
      <c r="O18" s="275">
        <v>0</v>
      </c>
      <c r="P18" s="275">
        <v>0</v>
      </c>
      <c r="Q18" s="275">
        <v>0</v>
      </c>
      <c r="R18" s="275">
        <v>0</v>
      </c>
      <c r="S18" s="275"/>
      <c r="T18" s="275"/>
      <c r="U18" s="143"/>
    </row>
    <row r="19" spans="2:21" ht="14.25" customHeight="1" x14ac:dyDescent="0.2">
      <c r="B19" s="54">
        <v>12</v>
      </c>
      <c r="C19" s="202" t="s">
        <v>106</v>
      </c>
      <c r="D19" s="271">
        <v>0</v>
      </c>
      <c r="E19" s="275">
        <v>0</v>
      </c>
      <c r="F19" s="275">
        <v>0</v>
      </c>
      <c r="G19" s="275">
        <v>0</v>
      </c>
      <c r="H19" s="275">
        <v>0</v>
      </c>
      <c r="I19" s="275">
        <v>0</v>
      </c>
      <c r="J19" s="275">
        <v>0</v>
      </c>
      <c r="K19" s="275">
        <v>0</v>
      </c>
      <c r="L19" s="275">
        <v>0</v>
      </c>
      <c r="M19" s="275">
        <v>0</v>
      </c>
      <c r="N19" s="275">
        <v>0</v>
      </c>
      <c r="O19" s="275">
        <v>0</v>
      </c>
      <c r="P19" s="275">
        <v>0</v>
      </c>
      <c r="Q19" s="275">
        <v>0</v>
      </c>
      <c r="R19" s="275">
        <v>0</v>
      </c>
      <c r="S19" s="275"/>
      <c r="T19" s="275"/>
      <c r="U19" s="143"/>
    </row>
    <row r="20" spans="2:21" ht="14.25" customHeight="1" x14ac:dyDescent="0.2">
      <c r="B20" s="54">
        <v>13</v>
      </c>
      <c r="C20" s="202" t="s">
        <v>142</v>
      </c>
      <c r="D20" s="271">
        <v>0</v>
      </c>
      <c r="E20" s="275">
        <v>0</v>
      </c>
      <c r="F20" s="275">
        <v>0</v>
      </c>
      <c r="G20" s="275">
        <v>0</v>
      </c>
      <c r="H20" s="275">
        <v>0</v>
      </c>
      <c r="I20" s="275">
        <v>0</v>
      </c>
      <c r="J20" s="275">
        <v>0</v>
      </c>
      <c r="K20" s="275">
        <v>0</v>
      </c>
      <c r="L20" s="275">
        <v>0</v>
      </c>
      <c r="M20" s="275">
        <v>0</v>
      </c>
      <c r="N20" s="275">
        <v>0</v>
      </c>
      <c r="O20" s="275">
        <v>0</v>
      </c>
      <c r="P20" s="275">
        <v>0</v>
      </c>
      <c r="Q20" s="275">
        <v>0</v>
      </c>
      <c r="R20" s="275">
        <v>0</v>
      </c>
      <c r="S20" s="275"/>
      <c r="T20" s="275"/>
      <c r="U20" s="143"/>
    </row>
    <row r="21" spans="2:21" ht="14.25" customHeight="1" x14ac:dyDescent="0.2">
      <c r="B21" s="88">
        <v>14</v>
      </c>
      <c r="C21" s="202" t="s">
        <v>143</v>
      </c>
      <c r="D21" s="271">
        <v>0</v>
      </c>
      <c r="E21" s="275">
        <v>0</v>
      </c>
      <c r="F21" s="275">
        <v>0</v>
      </c>
      <c r="G21" s="275">
        <v>0</v>
      </c>
      <c r="H21" s="275">
        <v>0</v>
      </c>
      <c r="I21" s="275">
        <v>0</v>
      </c>
      <c r="J21" s="275">
        <v>0</v>
      </c>
      <c r="K21" s="275">
        <v>0</v>
      </c>
      <c r="L21" s="275">
        <v>0</v>
      </c>
      <c r="M21" s="275">
        <v>0</v>
      </c>
      <c r="N21" s="275">
        <v>0</v>
      </c>
      <c r="O21" s="275">
        <v>0</v>
      </c>
      <c r="P21" s="275">
        <v>0</v>
      </c>
      <c r="Q21" s="275">
        <v>0</v>
      </c>
      <c r="R21" s="275">
        <v>0</v>
      </c>
      <c r="S21" s="275"/>
      <c r="T21" s="275"/>
      <c r="U21" s="143"/>
    </row>
    <row r="22" spans="2:21" ht="14.25" customHeight="1" x14ac:dyDescent="0.2">
      <c r="B22" s="54">
        <v>15</v>
      </c>
      <c r="C22" s="202" t="s">
        <v>95</v>
      </c>
      <c r="D22" s="271"/>
      <c r="E22" s="275"/>
      <c r="F22" s="275"/>
      <c r="G22" s="275"/>
      <c r="H22" s="275"/>
      <c r="I22" s="275"/>
      <c r="J22" s="275"/>
      <c r="K22" s="275"/>
      <c r="L22" s="275"/>
      <c r="M22" s="275"/>
      <c r="N22" s="275"/>
      <c r="O22" s="275"/>
      <c r="P22" s="275"/>
      <c r="Q22" s="275"/>
      <c r="R22" s="275"/>
      <c r="S22" s="275"/>
      <c r="T22" s="275"/>
      <c r="U22" s="143"/>
    </row>
    <row r="23" spans="2:21" ht="14.25" customHeight="1" x14ac:dyDescent="0.2">
      <c r="B23" s="54">
        <v>16</v>
      </c>
      <c r="C23" s="202" t="s">
        <v>144</v>
      </c>
      <c r="D23" s="271"/>
      <c r="E23" s="275"/>
      <c r="F23" s="275"/>
      <c r="G23" s="275"/>
      <c r="H23" s="275"/>
      <c r="I23" s="275"/>
      <c r="J23" s="275"/>
      <c r="K23" s="275"/>
      <c r="L23" s="275"/>
      <c r="M23" s="275"/>
      <c r="N23" s="275"/>
      <c r="O23" s="275"/>
      <c r="P23" s="275"/>
      <c r="Q23" s="275"/>
      <c r="R23" s="275"/>
      <c r="S23" s="275"/>
      <c r="T23" s="275"/>
      <c r="U23" s="143"/>
    </row>
    <row r="24" spans="2:21" ht="14.25" customHeight="1" thickBot="1" x14ac:dyDescent="0.25">
      <c r="B24" s="64">
        <v>17</v>
      </c>
      <c r="C24" s="529" t="s">
        <v>58</v>
      </c>
      <c r="D24" s="273">
        <f>SUM(D8:D23)</f>
        <v>4.0309999999999999E-5</v>
      </c>
      <c r="E24" s="533">
        <f t="shared" ref="E24:U24" si="0">SUM(E8:E23)</f>
        <v>0</v>
      </c>
      <c r="F24" s="533">
        <f t="shared" si="0"/>
        <v>0</v>
      </c>
      <c r="G24" s="533">
        <f t="shared" si="0"/>
        <v>0</v>
      </c>
      <c r="H24" s="533">
        <f t="shared" si="0"/>
        <v>179.79040228000002</v>
      </c>
      <c r="I24" s="533">
        <f t="shared" si="0"/>
        <v>13350.919003711</v>
      </c>
      <c r="J24" s="533">
        <f t="shared" si="0"/>
        <v>0</v>
      </c>
      <c r="K24" s="533">
        <f t="shared" si="0"/>
        <v>0</v>
      </c>
      <c r="L24" s="533">
        <f t="shared" si="0"/>
        <v>2163.966053269</v>
      </c>
      <c r="M24" s="533">
        <f t="shared" si="0"/>
        <v>6589.6955940139997</v>
      </c>
      <c r="N24" s="533">
        <f t="shared" si="0"/>
        <v>6.5241106699999998</v>
      </c>
      <c r="O24" s="533">
        <f t="shared" si="0"/>
        <v>0</v>
      </c>
      <c r="P24" s="533">
        <f t="shared" si="0"/>
        <v>0</v>
      </c>
      <c r="Q24" s="533">
        <f t="shared" si="0"/>
        <v>0</v>
      </c>
      <c r="R24" s="533">
        <f t="shared" si="0"/>
        <v>0</v>
      </c>
      <c r="S24" s="533">
        <f t="shared" si="0"/>
        <v>0</v>
      </c>
      <c r="T24" s="533">
        <f t="shared" si="0"/>
        <v>0</v>
      </c>
      <c r="U24" s="265">
        <f t="shared" si="0"/>
        <v>0</v>
      </c>
    </row>
    <row r="25" spans="2:21" x14ac:dyDescent="0.2">
      <c r="J25" s="313"/>
      <c r="M25" s="313"/>
    </row>
    <row r="28" spans="2:21" x14ac:dyDescent="0.2">
      <c r="G28" s="313"/>
      <c r="H28" s="313"/>
      <c r="I28" s="313"/>
      <c r="J28" s="313"/>
      <c r="K28" s="313"/>
      <c r="L28" s="313"/>
      <c r="M28" s="313"/>
      <c r="N28" s="313"/>
      <c r="O28" s="313"/>
      <c r="P28" s="313"/>
      <c r="Q28" s="313"/>
      <c r="R28" s="313"/>
      <c r="S28" s="313"/>
      <c r="T28" s="313"/>
      <c r="U28" s="313"/>
    </row>
    <row r="29" spans="2:21" x14ac:dyDescent="0.2">
      <c r="G29" s="313"/>
      <c r="H29" s="313"/>
      <c r="I29" s="313"/>
      <c r="J29" s="313"/>
      <c r="K29" s="313"/>
      <c r="L29" s="313"/>
      <c r="M29" s="313"/>
      <c r="N29" s="313"/>
      <c r="O29" s="313"/>
      <c r="P29" s="313"/>
      <c r="Q29" s="313"/>
      <c r="R29" s="313"/>
      <c r="S29" s="313"/>
      <c r="T29" s="313"/>
      <c r="U29" s="313"/>
    </row>
    <row r="30" spans="2:21" x14ac:dyDescent="0.2">
      <c r="G30" s="313"/>
      <c r="H30" s="313"/>
      <c r="I30" s="313"/>
      <c r="J30" s="313"/>
      <c r="K30" s="313"/>
      <c r="L30" s="313"/>
      <c r="M30" s="313"/>
      <c r="N30" s="313"/>
      <c r="O30" s="313"/>
      <c r="P30" s="313"/>
      <c r="Q30" s="313"/>
      <c r="R30" s="313"/>
      <c r="S30" s="313"/>
      <c r="T30" s="313"/>
      <c r="U30" s="313"/>
    </row>
    <row r="31" spans="2:21" x14ac:dyDescent="0.2">
      <c r="G31" s="313"/>
      <c r="H31" s="313"/>
      <c r="I31" s="313"/>
      <c r="J31" s="313"/>
      <c r="K31" s="313"/>
      <c r="L31" s="313"/>
      <c r="M31" s="313"/>
      <c r="N31" s="313"/>
      <c r="O31" s="313"/>
      <c r="P31" s="313"/>
      <c r="Q31" s="313"/>
      <c r="R31" s="313"/>
      <c r="S31" s="313"/>
      <c r="T31" s="313"/>
      <c r="U31" s="313"/>
    </row>
    <row r="32" spans="2:21" x14ac:dyDescent="0.2">
      <c r="G32" s="313"/>
      <c r="H32" s="313"/>
      <c r="I32" s="313"/>
      <c r="J32" s="313"/>
      <c r="K32" s="313"/>
      <c r="L32" s="313"/>
      <c r="M32" s="313"/>
      <c r="N32" s="313"/>
      <c r="O32" s="313"/>
      <c r="P32" s="313"/>
      <c r="Q32" s="313"/>
      <c r="R32" s="313"/>
      <c r="S32" s="313"/>
      <c r="T32" s="313"/>
      <c r="U32" s="313"/>
    </row>
    <row r="33" spans="7:21" x14ac:dyDescent="0.2">
      <c r="G33" s="313"/>
      <c r="H33" s="313"/>
      <c r="I33" s="313"/>
      <c r="J33" s="313"/>
      <c r="K33" s="313"/>
      <c r="L33" s="313"/>
      <c r="M33" s="313"/>
      <c r="N33" s="313"/>
      <c r="O33" s="313"/>
      <c r="P33" s="313"/>
      <c r="Q33" s="313"/>
      <c r="R33" s="313"/>
      <c r="S33" s="313"/>
      <c r="T33" s="313"/>
      <c r="U33" s="313"/>
    </row>
    <row r="34" spans="7:21" x14ac:dyDescent="0.2">
      <c r="G34" s="313"/>
      <c r="H34" s="313"/>
      <c r="I34" s="313"/>
      <c r="J34" s="313"/>
      <c r="K34" s="313"/>
      <c r="L34" s="313"/>
      <c r="M34" s="313"/>
      <c r="N34" s="313"/>
      <c r="O34" s="313"/>
      <c r="P34" s="313"/>
      <c r="Q34" s="313"/>
      <c r="R34" s="313"/>
      <c r="S34" s="313"/>
      <c r="T34" s="313"/>
      <c r="U34" s="313"/>
    </row>
    <row r="35" spans="7:21" x14ac:dyDescent="0.2">
      <c r="G35" s="313"/>
      <c r="H35" s="313"/>
      <c r="I35" s="313"/>
      <c r="J35" s="313"/>
      <c r="K35" s="313"/>
      <c r="L35" s="313"/>
      <c r="M35" s="313"/>
      <c r="N35" s="313"/>
      <c r="O35" s="313"/>
      <c r="P35" s="313"/>
      <c r="Q35" s="313"/>
      <c r="R35" s="313"/>
      <c r="S35" s="313"/>
      <c r="T35" s="313"/>
      <c r="U35" s="313"/>
    </row>
    <row r="36" spans="7:21" x14ac:dyDescent="0.2">
      <c r="G36" s="313"/>
      <c r="H36" s="313"/>
      <c r="I36" s="313"/>
      <c r="J36" s="313"/>
      <c r="K36" s="313"/>
      <c r="L36" s="313"/>
      <c r="M36" s="313"/>
      <c r="N36" s="313"/>
      <c r="O36" s="313"/>
      <c r="P36" s="313"/>
      <c r="Q36" s="313"/>
      <c r="R36" s="313"/>
      <c r="S36" s="313"/>
      <c r="T36" s="313"/>
      <c r="U36" s="313"/>
    </row>
    <row r="37" spans="7:21" x14ac:dyDescent="0.2">
      <c r="G37" s="313"/>
      <c r="H37" s="313"/>
      <c r="I37" s="313"/>
      <c r="J37" s="313"/>
      <c r="K37" s="313"/>
      <c r="L37" s="313"/>
      <c r="M37" s="313"/>
      <c r="N37" s="313"/>
      <c r="O37" s="313"/>
      <c r="P37" s="313"/>
      <c r="Q37" s="313"/>
      <c r="R37" s="313"/>
      <c r="S37" s="313"/>
      <c r="T37" s="313"/>
      <c r="U37" s="313"/>
    </row>
    <row r="38" spans="7:21" x14ac:dyDescent="0.2">
      <c r="G38" s="313"/>
      <c r="H38" s="313"/>
      <c r="I38" s="313"/>
      <c r="J38" s="313"/>
      <c r="K38" s="313"/>
      <c r="L38" s="313"/>
      <c r="M38" s="313"/>
      <c r="N38" s="313"/>
      <c r="O38" s="313"/>
      <c r="P38" s="313"/>
      <c r="Q38" s="313"/>
      <c r="R38" s="313"/>
      <c r="S38" s="313"/>
      <c r="T38" s="313"/>
      <c r="U38" s="313"/>
    </row>
    <row r="39" spans="7:21" x14ac:dyDescent="0.2">
      <c r="G39" s="313"/>
      <c r="H39" s="313"/>
      <c r="I39" s="313"/>
      <c r="J39" s="313"/>
      <c r="K39" s="313"/>
      <c r="L39" s="313"/>
      <c r="M39" s="313"/>
      <c r="N39" s="313"/>
      <c r="O39" s="313"/>
      <c r="P39" s="313"/>
      <c r="Q39" s="313"/>
      <c r="R39" s="313"/>
      <c r="S39" s="313"/>
      <c r="T39" s="313"/>
      <c r="U39" s="313"/>
    </row>
    <row r="40" spans="7:21" x14ac:dyDescent="0.2">
      <c r="G40" s="313"/>
      <c r="H40" s="313"/>
      <c r="I40" s="313"/>
      <c r="J40" s="313"/>
      <c r="K40" s="313"/>
      <c r="L40" s="313"/>
      <c r="M40" s="313"/>
      <c r="N40" s="313"/>
      <c r="O40" s="313"/>
      <c r="P40" s="313"/>
      <c r="Q40" s="313"/>
      <c r="R40" s="313"/>
      <c r="S40" s="313"/>
      <c r="T40" s="313"/>
      <c r="U40" s="313"/>
    </row>
    <row r="41" spans="7:21" x14ac:dyDescent="0.2">
      <c r="G41" s="313"/>
      <c r="H41" s="313"/>
      <c r="I41" s="313"/>
      <c r="J41" s="313"/>
      <c r="K41" s="313"/>
      <c r="L41" s="313"/>
      <c r="M41" s="313"/>
      <c r="N41" s="313"/>
      <c r="O41" s="313"/>
      <c r="P41" s="313"/>
      <c r="Q41" s="313"/>
      <c r="R41" s="313"/>
      <c r="S41" s="313"/>
      <c r="T41" s="313"/>
      <c r="U41" s="313"/>
    </row>
  </sheetData>
  <mergeCells count="2">
    <mergeCell ref="C6:C7"/>
    <mergeCell ref="D6:U6"/>
  </mergeCells>
  <pageMargins left="0.7" right="0.7" top="0.75" bottom="0.75" header="0.3" footer="0.3"/>
  <pageSetup paperSize="9" orientation="portrait" verticalDpi="0" r:id="rId1"/>
  <ignoredErrors>
    <ignoredError sqref="D24"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0">
    <tabColor rgb="FF00B050"/>
  </sheetPr>
  <dimension ref="A1:F13"/>
  <sheetViews>
    <sheetView workbookViewId="0"/>
  </sheetViews>
  <sheetFormatPr baseColWidth="10" defaultRowHeight="14.25" x14ac:dyDescent="0.2"/>
  <cols>
    <col min="1" max="2" width="4.28515625" style="22" customWidth="1"/>
    <col min="3" max="3" width="32.85546875" style="22" customWidth="1"/>
    <col min="4" max="5" width="14.28515625" style="22" customWidth="1"/>
    <col min="6" max="6" width="12.42578125" style="22" customWidth="1"/>
    <col min="7" max="16384" width="11.42578125" style="22"/>
  </cols>
  <sheetData>
    <row r="1" spans="1:6" ht="18.75" customHeight="1" x14ac:dyDescent="0.2"/>
    <row r="2" spans="1:6" ht="18.75" customHeight="1" x14ac:dyDescent="0.2">
      <c r="A2" s="23" t="s">
        <v>23</v>
      </c>
    </row>
    <row r="3" spans="1:6" ht="14.25" customHeight="1" x14ac:dyDescent="0.2">
      <c r="B3" s="25"/>
      <c r="C3" s="25"/>
      <c r="D3" s="25"/>
      <c r="E3" s="25"/>
      <c r="F3" s="25"/>
    </row>
    <row r="4" spans="1:6" ht="14.25" customHeight="1" x14ac:dyDescent="0.2">
      <c r="B4" s="26" t="s">
        <v>521</v>
      </c>
      <c r="C4" s="25"/>
      <c r="D4" s="25"/>
      <c r="E4" s="25"/>
      <c r="F4" s="25"/>
    </row>
    <row r="5" spans="1:6" ht="14.25" customHeight="1" thickBot="1" x14ac:dyDescent="0.25">
      <c r="B5" s="25"/>
      <c r="C5" s="25"/>
      <c r="D5" s="25"/>
      <c r="E5" s="25"/>
      <c r="F5" s="25"/>
    </row>
    <row r="6" spans="1:6" x14ac:dyDescent="0.2">
      <c r="B6" s="28"/>
      <c r="C6" s="28"/>
      <c r="D6" s="36" t="s">
        <v>44</v>
      </c>
      <c r="E6" s="55" t="s">
        <v>45</v>
      </c>
    </row>
    <row r="7" spans="1:6" ht="14.25" customHeight="1" thickBot="1" x14ac:dyDescent="0.25">
      <c r="B7" s="118"/>
      <c r="C7" s="115"/>
      <c r="D7" s="116" t="s">
        <v>153</v>
      </c>
      <c r="E7" s="117" t="s">
        <v>47</v>
      </c>
    </row>
    <row r="8" spans="1:6" x14ac:dyDescent="0.2">
      <c r="B8" s="119">
        <v>1</v>
      </c>
      <c r="C8" s="120" t="s">
        <v>154</v>
      </c>
      <c r="D8" s="121"/>
      <c r="E8" s="122"/>
    </row>
    <row r="9" spans="1:6" x14ac:dyDescent="0.2">
      <c r="B9" s="88">
        <v>2</v>
      </c>
      <c r="C9" s="123" t="s">
        <v>155</v>
      </c>
      <c r="D9" s="289"/>
      <c r="E9" s="125"/>
    </row>
    <row r="10" spans="1:6" x14ac:dyDescent="0.2">
      <c r="B10" s="88">
        <v>3</v>
      </c>
      <c r="C10" s="123" t="s">
        <v>156</v>
      </c>
      <c r="D10" s="289"/>
      <c r="E10" s="125"/>
    </row>
    <row r="11" spans="1:6" x14ac:dyDescent="0.2">
      <c r="B11" s="88">
        <v>4</v>
      </c>
      <c r="C11" s="123" t="s">
        <v>157</v>
      </c>
      <c r="D11" s="124">
        <v>52.838000000000001</v>
      </c>
      <c r="E11" s="125">
        <v>34.956000000000003</v>
      </c>
    </row>
    <row r="12" spans="1:6" x14ac:dyDescent="0.2">
      <c r="B12" s="54" t="s">
        <v>158</v>
      </c>
      <c r="C12" s="126" t="s">
        <v>159</v>
      </c>
      <c r="D12" s="127"/>
      <c r="E12" s="128"/>
    </row>
    <row r="13" spans="1:6" ht="15" thickBot="1" x14ac:dyDescent="0.25">
      <c r="B13" s="64">
        <v>5</v>
      </c>
      <c r="C13" s="261" t="s">
        <v>160</v>
      </c>
      <c r="D13" s="262">
        <v>52.838000000000001</v>
      </c>
      <c r="E13" s="263">
        <v>34.956000000000003</v>
      </c>
    </row>
  </sheetData>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tabColor rgb="FF00B0F0"/>
  </sheetPr>
  <dimension ref="A1:H14"/>
  <sheetViews>
    <sheetView workbookViewId="0"/>
  </sheetViews>
  <sheetFormatPr baseColWidth="10" defaultRowHeight="14.25" x14ac:dyDescent="0.2"/>
  <cols>
    <col min="1" max="2" width="4.28515625" style="22" customWidth="1"/>
    <col min="3" max="3" width="14" style="22" bestFit="1" customWidth="1"/>
    <col min="4" max="8" width="14.28515625" style="22" customWidth="1"/>
    <col min="9" max="16384" width="11.42578125" style="22"/>
  </cols>
  <sheetData>
    <row r="1" spans="1:8" ht="18.75" customHeight="1" x14ac:dyDescent="0.2"/>
    <row r="2" spans="1:8" ht="18.75" customHeight="1" x14ac:dyDescent="0.2">
      <c r="A2" s="23" t="s">
        <v>25</v>
      </c>
      <c r="B2" s="23"/>
      <c r="H2" s="131"/>
    </row>
    <row r="3" spans="1:8" ht="14.25" customHeight="1" x14ac:dyDescent="0.2"/>
    <row r="4" spans="1:8" ht="14.25" customHeight="1" x14ac:dyDescent="0.2">
      <c r="B4" s="26" t="s">
        <v>521</v>
      </c>
    </row>
    <row r="5" spans="1:8" ht="14.25" customHeight="1" thickBot="1" x14ac:dyDescent="0.25">
      <c r="C5" s="132"/>
    </row>
    <row r="6" spans="1:8" ht="14.25" customHeight="1" x14ac:dyDescent="0.2">
      <c r="D6" s="36" t="s">
        <v>44</v>
      </c>
      <c r="E6" s="37" t="s">
        <v>45</v>
      </c>
      <c r="F6" s="37" t="s">
        <v>46</v>
      </c>
      <c r="G6" s="37" t="s">
        <v>59</v>
      </c>
      <c r="H6" s="55" t="s">
        <v>60</v>
      </c>
    </row>
    <row r="7" spans="1:8" ht="27.75" thickBot="1" x14ac:dyDescent="0.25">
      <c r="B7" s="34"/>
      <c r="C7" s="133"/>
      <c r="D7" s="134" t="s">
        <v>161</v>
      </c>
      <c r="E7" s="135" t="s">
        <v>162</v>
      </c>
      <c r="F7" s="135" t="s">
        <v>163</v>
      </c>
      <c r="G7" s="135" t="s">
        <v>164</v>
      </c>
      <c r="H7" s="136" t="s">
        <v>165</v>
      </c>
    </row>
    <row r="8" spans="1:8" x14ac:dyDescent="0.2">
      <c r="B8" s="86">
        <v>1</v>
      </c>
      <c r="C8" s="259" t="s">
        <v>166</v>
      </c>
      <c r="D8" s="172"/>
      <c r="E8" s="173"/>
      <c r="F8" s="173"/>
      <c r="G8" s="173"/>
      <c r="H8" s="174"/>
    </row>
    <row r="9" spans="1:8" x14ac:dyDescent="0.2">
      <c r="B9" s="88">
        <v>2</v>
      </c>
      <c r="C9" s="260" t="s">
        <v>167</v>
      </c>
      <c r="D9" s="175"/>
      <c r="E9" s="176"/>
      <c r="F9" s="176"/>
      <c r="G9" s="176"/>
      <c r="H9" s="177"/>
    </row>
    <row r="10" spans="1:8" x14ac:dyDescent="0.2">
      <c r="B10" s="88">
        <v>3</v>
      </c>
      <c r="C10" s="137" t="s">
        <v>168</v>
      </c>
      <c r="D10" s="175"/>
      <c r="E10" s="176"/>
      <c r="F10" s="176"/>
      <c r="G10" s="176"/>
      <c r="H10" s="177"/>
    </row>
    <row r="11" spans="1:8" ht="15" thickBot="1" x14ac:dyDescent="0.25">
      <c r="B11" s="64">
        <v>4</v>
      </c>
      <c r="C11" s="255" t="s">
        <v>58</v>
      </c>
      <c r="D11" s="256">
        <v>557.85622998000031</v>
      </c>
      <c r="E11" s="257">
        <v>203.44252337000032</v>
      </c>
      <c r="F11" s="257">
        <v>354.41370660999996</v>
      </c>
      <c r="G11" s="257">
        <v>224.27132500000002</v>
      </c>
      <c r="H11" s="258">
        <v>130.14238160999994</v>
      </c>
    </row>
    <row r="14" spans="1:8" x14ac:dyDescent="0.2">
      <c r="F14" s="131"/>
    </row>
  </sheetData>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4"/>
  <sheetViews>
    <sheetView workbookViewId="0">
      <selection activeCell="K39" sqref="K39"/>
    </sheetView>
  </sheetViews>
  <sheetFormatPr baseColWidth="10" defaultRowHeight="14.25" x14ac:dyDescent="0.2"/>
  <cols>
    <col min="1" max="2" width="4.28515625" style="22" customWidth="1"/>
    <col min="3" max="3" width="14" style="22" bestFit="1" customWidth="1"/>
    <col min="4" max="8" width="14.28515625" style="22" customWidth="1"/>
    <col min="9" max="16384" width="11.42578125" style="22"/>
  </cols>
  <sheetData>
    <row r="1" spans="1:9" ht="18.75" customHeight="1" x14ac:dyDescent="0.2"/>
    <row r="2" spans="1:9" ht="18.75" customHeight="1" x14ac:dyDescent="0.2">
      <c r="A2" s="23" t="s">
        <v>26</v>
      </c>
      <c r="B2" s="23"/>
      <c r="H2" s="131"/>
    </row>
    <row r="3" spans="1:9" ht="14.25" customHeight="1" x14ac:dyDescent="0.2"/>
    <row r="4" spans="1:9" ht="14.25" customHeight="1" x14ac:dyDescent="0.2">
      <c r="B4" s="26" t="s">
        <v>521</v>
      </c>
    </row>
    <row r="5" spans="1:9" ht="14.25" customHeight="1" thickBot="1" x14ac:dyDescent="0.25">
      <c r="C5" s="132"/>
    </row>
    <row r="6" spans="1:9" ht="14.25" customHeight="1" x14ac:dyDescent="0.2">
      <c r="D6" s="36" t="s">
        <v>44</v>
      </c>
      <c r="E6" s="37" t="s">
        <v>45</v>
      </c>
      <c r="F6" s="37" t="s">
        <v>46</v>
      </c>
      <c r="G6" s="37" t="s">
        <v>59</v>
      </c>
      <c r="H6" s="37" t="s">
        <v>60</v>
      </c>
      <c r="I6" s="55" t="s">
        <v>61</v>
      </c>
    </row>
    <row r="7" spans="1:9" x14ac:dyDescent="0.2">
      <c r="D7" s="574" t="s">
        <v>685</v>
      </c>
      <c r="E7" s="575"/>
      <c r="F7" s="575"/>
      <c r="G7" s="576"/>
      <c r="H7" s="577" t="s">
        <v>686</v>
      </c>
      <c r="I7" s="578"/>
    </row>
    <row r="8" spans="1:9" x14ac:dyDescent="0.2">
      <c r="D8" s="579" t="s">
        <v>687</v>
      </c>
      <c r="E8" s="580"/>
      <c r="F8" s="581" t="s">
        <v>688</v>
      </c>
      <c r="G8" s="582"/>
      <c r="H8" s="583" t="s">
        <v>687</v>
      </c>
      <c r="I8" s="585" t="s">
        <v>688</v>
      </c>
    </row>
    <row r="9" spans="1:9" ht="15" thickBot="1" x14ac:dyDescent="0.25">
      <c r="C9" s="34"/>
      <c r="D9" s="534" t="s">
        <v>689</v>
      </c>
      <c r="E9" s="535" t="s">
        <v>690</v>
      </c>
      <c r="F9" s="535" t="s">
        <v>689</v>
      </c>
      <c r="G9" s="535" t="s">
        <v>690</v>
      </c>
      <c r="H9" s="584"/>
      <c r="I9" s="586"/>
    </row>
    <row r="10" spans="1:9" x14ac:dyDescent="0.2">
      <c r="C10" s="536" t="s">
        <v>691</v>
      </c>
      <c r="D10" s="172">
        <v>0</v>
      </c>
      <c r="E10" s="173"/>
      <c r="F10" s="173"/>
      <c r="G10" s="173"/>
      <c r="H10" s="173"/>
      <c r="I10" s="174"/>
    </row>
    <row r="11" spans="1:9" x14ac:dyDescent="0.2">
      <c r="C11" s="537" t="s">
        <v>692</v>
      </c>
      <c r="D11" s="175">
        <v>0</v>
      </c>
      <c r="E11" s="176"/>
      <c r="F11" s="176"/>
      <c r="G11" s="176"/>
      <c r="H11" s="176"/>
      <c r="I11" s="177"/>
    </row>
    <row r="12" spans="1:9" ht="15" thickBot="1" x14ac:dyDescent="0.25">
      <c r="C12" s="538" t="s">
        <v>58</v>
      </c>
      <c r="D12" s="539">
        <v>0</v>
      </c>
      <c r="E12" s="540"/>
      <c r="F12" s="540"/>
      <c r="G12" s="540"/>
      <c r="H12" s="540"/>
      <c r="I12" s="541"/>
    </row>
    <row r="14" spans="1:9" x14ac:dyDescent="0.2">
      <c r="F14" s="131"/>
    </row>
  </sheetData>
  <mergeCells count="6">
    <mergeCell ref="D7:G7"/>
    <mergeCell ref="H7:I7"/>
    <mergeCell ref="D8:E8"/>
    <mergeCell ref="F8:G8"/>
    <mergeCell ref="H8:H9"/>
    <mergeCell ref="I8:I9"/>
  </mergeCells>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0">
    <tabColor rgb="FF00B050"/>
  </sheetPr>
  <dimension ref="A1:F41"/>
  <sheetViews>
    <sheetView zoomScaleNormal="100" workbookViewId="0"/>
  </sheetViews>
  <sheetFormatPr baseColWidth="10" defaultRowHeight="14.25" x14ac:dyDescent="0.2"/>
  <cols>
    <col min="1" max="3" width="4.28515625" style="22" customWidth="1"/>
    <col min="4" max="4" width="53.42578125" style="22" bestFit="1" customWidth="1"/>
    <col min="5" max="5" width="18.42578125" style="22" customWidth="1"/>
    <col min="6" max="6" width="24.85546875" style="22" customWidth="1"/>
    <col min="7" max="16384" width="11.42578125" style="22"/>
  </cols>
  <sheetData>
    <row r="1" spans="1:6" ht="18.75" customHeight="1" x14ac:dyDescent="0.2"/>
    <row r="2" spans="1:6" ht="18.75" customHeight="1" x14ac:dyDescent="0.2">
      <c r="A2" s="254" t="s">
        <v>39</v>
      </c>
      <c r="B2" s="23"/>
      <c r="C2" s="23"/>
      <c r="D2" s="131"/>
    </row>
    <row r="3" spans="1:6" ht="14.25" customHeight="1" x14ac:dyDescent="0.2"/>
    <row r="4" spans="1:6" ht="14.25" customHeight="1" x14ac:dyDescent="0.2">
      <c r="B4" s="26" t="s">
        <v>521</v>
      </c>
      <c r="C4" s="26"/>
    </row>
    <row r="5" spans="1:6" ht="14.25" customHeight="1" thickBot="1" x14ac:dyDescent="0.25">
      <c r="B5" s="24"/>
      <c r="C5" s="24"/>
      <c r="D5" s="24"/>
      <c r="E5" s="25"/>
    </row>
    <row r="6" spans="1:6" ht="14.25" customHeight="1" x14ac:dyDescent="0.2">
      <c r="B6" s="589" t="s">
        <v>328</v>
      </c>
      <c r="C6" s="590"/>
      <c r="D6" s="590"/>
      <c r="E6" s="591" t="s">
        <v>329</v>
      </c>
      <c r="F6" s="593" t="s">
        <v>330</v>
      </c>
    </row>
    <row r="7" spans="1:6" ht="14.25" customHeight="1" x14ac:dyDescent="0.2">
      <c r="B7" s="587" t="s">
        <v>331</v>
      </c>
      <c r="C7" s="588"/>
      <c r="D7" s="588"/>
      <c r="E7" s="592"/>
      <c r="F7" s="594"/>
    </row>
    <row r="8" spans="1:6" ht="14.25" customHeight="1" x14ac:dyDescent="0.2">
      <c r="B8" s="587" t="s">
        <v>684</v>
      </c>
      <c r="C8" s="588"/>
      <c r="D8" s="588"/>
      <c r="E8" s="266">
        <v>43830</v>
      </c>
      <c r="F8" s="267">
        <f>+E8</f>
        <v>43830</v>
      </c>
    </row>
    <row r="9" spans="1:6" ht="14.25" customHeight="1" thickBot="1" x14ac:dyDescent="0.25">
      <c r="B9" s="595" t="s">
        <v>170</v>
      </c>
      <c r="C9" s="596"/>
      <c r="D9" s="596"/>
      <c r="E9" s="166">
        <v>1</v>
      </c>
      <c r="F9" s="167">
        <v>1</v>
      </c>
    </row>
    <row r="10" spans="1:6" ht="14.25" customHeight="1" x14ac:dyDescent="0.2">
      <c r="B10" s="597" t="s">
        <v>171</v>
      </c>
      <c r="C10" s="598"/>
      <c r="D10" s="598"/>
      <c r="E10" s="599"/>
      <c r="F10" s="600"/>
    </row>
    <row r="11" spans="1:6" ht="14.25" customHeight="1" x14ac:dyDescent="0.2">
      <c r="B11" s="88">
        <v>1</v>
      </c>
      <c r="C11" s="152" t="s">
        <v>172</v>
      </c>
      <c r="D11" s="142"/>
      <c r="E11" s="288"/>
      <c r="F11" s="98">
        <v>1556.0259289999999</v>
      </c>
    </row>
    <row r="12" spans="1:6" ht="14.25" customHeight="1" x14ac:dyDescent="0.2">
      <c r="B12" s="601" t="s">
        <v>173</v>
      </c>
      <c r="C12" s="602"/>
      <c r="D12" s="602"/>
      <c r="E12" s="602"/>
      <c r="F12" s="603"/>
    </row>
    <row r="13" spans="1:6" ht="14.25" customHeight="1" x14ac:dyDescent="0.2">
      <c r="B13" s="88">
        <v>2</v>
      </c>
      <c r="C13" s="152" t="s">
        <v>174</v>
      </c>
      <c r="D13" s="153"/>
      <c r="E13" s="61">
        <v>11087.195763</v>
      </c>
      <c r="F13" s="63">
        <v>645.42863699999998</v>
      </c>
    </row>
    <row r="14" spans="1:6" ht="14.25" customHeight="1" x14ac:dyDescent="0.2">
      <c r="B14" s="88">
        <v>3</v>
      </c>
      <c r="C14" s="154"/>
      <c r="D14" s="444" t="s">
        <v>175</v>
      </c>
      <c r="E14" s="445">
        <v>9430.4980830000004</v>
      </c>
      <c r="F14" s="244">
        <v>471.52490399999999</v>
      </c>
    </row>
    <row r="15" spans="1:6" ht="14.25" customHeight="1" x14ac:dyDescent="0.2">
      <c r="B15" s="88">
        <v>4</v>
      </c>
      <c r="C15" s="154"/>
      <c r="D15" s="444" t="s">
        <v>176</v>
      </c>
      <c r="E15" s="445">
        <f>+E13-E14</f>
        <v>1656.6976799999993</v>
      </c>
      <c r="F15" s="244">
        <f>+F13-F14</f>
        <v>173.90373299999999</v>
      </c>
    </row>
    <row r="16" spans="1:6" ht="14.25" customHeight="1" x14ac:dyDescent="0.2">
      <c r="B16" s="88">
        <v>5</v>
      </c>
      <c r="C16" s="152" t="s">
        <v>177</v>
      </c>
      <c r="D16" s="153"/>
      <c r="E16" s="61">
        <f>SUM(E17:E18)</f>
        <v>1551.150337</v>
      </c>
      <c r="F16" s="63">
        <f>SUM(F17:F18)</f>
        <v>592.177682</v>
      </c>
    </row>
    <row r="17" spans="2:6" ht="14.25" customHeight="1" x14ac:dyDescent="0.2">
      <c r="B17" s="88">
        <v>6</v>
      </c>
      <c r="C17" s="152"/>
      <c r="D17" s="444" t="s">
        <v>178</v>
      </c>
      <c r="E17" s="445">
        <v>85.408209999999997</v>
      </c>
      <c r="F17" s="244">
        <v>20.952052999999999</v>
      </c>
    </row>
    <row r="18" spans="2:6" ht="14.25" customHeight="1" x14ac:dyDescent="0.2">
      <c r="B18" s="88">
        <v>7</v>
      </c>
      <c r="C18" s="152"/>
      <c r="D18" s="444" t="s">
        <v>179</v>
      </c>
      <c r="E18" s="445">
        <v>1465.742127</v>
      </c>
      <c r="F18" s="244">
        <v>571.22562900000003</v>
      </c>
    </row>
    <row r="19" spans="2:6" ht="14.25" customHeight="1" x14ac:dyDescent="0.2">
      <c r="B19" s="88">
        <v>8</v>
      </c>
      <c r="C19" s="152"/>
      <c r="D19" s="142" t="s">
        <v>180</v>
      </c>
      <c r="E19" s="61"/>
      <c r="F19" s="63"/>
    </row>
    <row r="20" spans="2:6" ht="14.25" customHeight="1" x14ac:dyDescent="0.2">
      <c r="B20" s="88">
        <v>9</v>
      </c>
      <c r="C20" s="152" t="s">
        <v>181</v>
      </c>
      <c r="D20" s="153"/>
      <c r="E20" s="286"/>
      <c r="F20" s="63"/>
    </row>
    <row r="21" spans="2:6" ht="14.25" customHeight="1" x14ac:dyDescent="0.2">
      <c r="B21" s="88">
        <v>10</v>
      </c>
      <c r="C21" s="152" t="s">
        <v>182</v>
      </c>
      <c r="D21" s="153"/>
      <c r="E21" s="61">
        <f>SUM(E22:E24)</f>
        <v>2125.4102950000001</v>
      </c>
      <c r="F21" s="63">
        <f>SUM(F22:F24)</f>
        <v>131.58636799999999</v>
      </c>
    </row>
    <row r="22" spans="2:6" ht="14.25" customHeight="1" x14ac:dyDescent="0.2">
      <c r="B22" s="88">
        <v>11</v>
      </c>
      <c r="C22" s="152"/>
      <c r="D22" s="444" t="s">
        <v>183</v>
      </c>
      <c r="E22" s="445">
        <v>5.0563830000000003</v>
      </c>
      <c r="F22" s="244">
        <v>5.0563830000000003</v>
      </c>
    </row>
    <row r="23" spans="2:6" ht="14.25" customHeight="1" x14ac:dyDescent="0.2">
      <c r="B23" s="88">
        <v>12</v>
      </c>
      <c r="C23" s="152"/>
      <c r="D23" s="444" t="s">
        <v>184</v>
      </c>
      <c r="E23" s="445"/>
      <c r="F23" s="244"/>
    </row>
    <row r="24" spans="2:6" ht="14.25" customHeight="1" x14ac:dyDescent="0.2">
      <c r="B24" s="88">
        <v>13</v>
      </c>
      <c r="C24" s="152"/>
      <c r="D24" s="444" t="s">
        <v>185</v>
      </c>
      <c r="E24" s="445">
        <v>2120.353912</v>
      </c>
      <c r="F24" s="244">
        <v>126.529985</v>
      </c>
    </row>
    <row r="25" spans="2:6" ht="14.25" customHeight="1" x14ac:dyDescent="0.2">
      <c r="B25" s="88">
        <v>14</v>
      </c>
      <c r="C25" s="155" t="s">
        <v>186</v>
      </c>
      <c r="D25" s="156"/>
      <c r="E25" s="61"/>
      <c r="F25" s="63"/>
    </row>
    <row r="26" spans="2:6" ht="14.25" customHeight="1" x14ac:dyDescent="0.2">
      <c r="B26" s="88">
        <v>15</v>
      </c>
      <c r="C26" s="155" t="s">
        <v>187</v>
      </c>
      <c r="D26" s="156"/>
      <c r="E26" s="61">
        <v>1032.5695929999999</v>
      </c>
      <c r="F26" s="63">
        <v>342.93167399999999</v>
      </c>
    </row>
    <row r="27" spans="2:6" ht="14.25" customHeight="1" x14ac:dyDescent="0.2">
      <c r="B27" s="168">
        <v>16</v>
      </c>
      <c r="C27" s="157" t="s">
        <v>188</v>
      </c>
      <c r="D27" s="146"/>
      <c r="E27" s="287"/>
      <c r="F27" s="59">
        <f>+F13+F16+F21+F26</f>
        <v>1712.1243609999999</v>
      </c>
    </row>
    <row r="28" spans="2:6" ht="14.25" customHeight="1" x14ac:dyDescent="0.2">
      <c r="B28" s="601" t="s">
        <v>189</v>
      </c>
      <c r="C28" s="602"/>
      <c r="D28" s="602"/>
      <c r="E28" s="602"/>
      <c r="F28" s="603"/>
    </row>
    <row r="29" spans="2:6" ht="14.25" customHeight="1" x14ac:dyDescent="0.2">
      <c r="B29" s="54">
        <v>17</v>
      </c>
      <c r="C29" s="158" t="s">
        <v>190</v>
      </c>
      <c r="D29" s="146"/>
      <c r="E29" s="42">
        <v>0</v>
      </c>
      <c r="F29" s="57">
        <v>0</v>
      </c>
    </row>
    <row r="30" spans="2:6" ht="14.25" customHeight="1" x14ac:dyDescent="0.2">
      <c r="B30" s="88">
        <v>18</v>
      </c>
      <c r="C30" s="155" t="s">
        <v>191</v>
      </c>
      <c r="D30" s="156"/>
      <c r="E30" s="61">
        <v>0</v>
      </c>
      <c r="F30" s="63"/>
    </row>
    <row r="31" spans="2:6" ht="14.25" customHeight="1" x14ac:dyDescent="0.2">
      <c r="B31" s="88">
        <v>19</v>
      </c>
      <c r="C31" s="155" t="s">
        <v>192</v>
      </c>
      <c r="D31" s="156"/>
      <c r="E31" s="61">
        <v>824.08567700000003</v>
      </c>
      <c r="F31" s="63">
        <v>801.39964499999996</v>
      </c>
    </row>
    <row r="32" spans="2:6" ht="42.75" customHeight="1" x14ac:dyDescent="0.2">
      <c r="B32" s="88" t="s">
        <v>193</v>
      </c>
      <c r="C32" s="604" t="s">
        <v>194</v>
      </c>
      <c r="D32" s="605"/>
      <c r="E32" s="286"/>
      <c r="F32" s="63"/>
    </row>
    <row r="33" spans="2:6" x14ac:dyDescent="0.2">
      <c r="B33" s="88" t="s">
        <v>195</v>
      </c>
      <c r="C33" s="155" t="s">
        <v>196</v>
      </c>
      <c r="D33" s="156"/>
      <c r="E33" s="286"/>
      <c r="F33" s="63"/>
    </row>
    <row r="34" spans="2:6" x14ac:dyDescent="0.2">
      <c r="B34" s="94">
        <v>20</v>
      </c>
      <c r="C34" s="159" t="s">
        <v>197</v>
      </c>
      <c r="D34" s="169"/>
      <c r="E34" s="139">
        <f>+E29+E30+E31</f>
        <v>824.08567700000003</v>
      </c>
      <c r="F34" s="98">
        <f>+F29+F30+F31</f>
        <v>801.39964499999996</v>
      </c>
    </row>
    <row r="35" spans="2:6" x14ac:dyDescent="0.2">
      <c r="B35" s="94" t="s">
        <v>198</v>
      </c>
      <c r="C35" s="160" t="s">
        <v>199</v>
      </c>
      <c r="D35" s="169"/>
      <c r="E35" s="139"/>
      <c r="F35" s="98"/>
    </row>
    <row r="36" spans="2:6" x14ac:dyDescent="0.2">
      <c r="B36" s="94" t="s">
        <v>200</v>
      </c>
      <c r="C36" s="160" t="s">
        <v>201</v>
      </c>
      <c r="D36" s="169"/>
      <c r="E36" s="139"/>
      <c r="F36" s="98"/>
    </row>
    <row r="37" spans="2:6" ht="15" thickBot="1" x14ac:dyDescent="0.25">
      <c r="B37" s="170" t="s">
        <v>202</v>
      </c>
      <c r="C37" s="161" t="s">
        <v>203</v>
      </c>
      <c r="D37" s="171"/>
      <c r="E37" s="446"/>
      <c r="F37" s="447">
        <f>+F34</f>
        <v>801.39964499999996</v>
      </c>
    </row>
    <row r="38" spans="2:6" ht="15" thickBot="1" x14ac:dyDescent="0.25"/>
    <row r="39" spans="2:6" x14ac:dyDescent="0.2">
      <c r="B39" s="162">
        <v>21</v>
      </c>
      <c r="C39" s="163" t="s">
        <v>204</v>
      </c>
      <c r="D39" s="163"/>
      <c r="E39" s="283"/>
      <c r="F39" s="264">
        <f>+F11</f>
        <v>1556.0259289999999</v>
      </c>
    </row>
    <row r="40" spans="2:6" ht="15" thickBot="1" x14ac:dyDescent="0.25">
      <c r="B40" s="164">
        <v>22</v>
      </c>
      <c r="C40" s="165" t="s">
        <v>205</v>
      </c>
      <c r="D40" s="165"/>
      <c r="E40" s="284"/>
      <c r="F40" s="265">
        <f>+F27-F37</f>
        <v>910.72471599999994</v>
      </c>
    </row>
    <row r="41" spans="2:6" ht="15" thickBot="1" x14ac:dyDescent="0.25">
      <c r="B41" s="130">
        <v>23</v>
      </c>
      <c r="C41" s="115" t="s">
        <v>206</v>
      </c>
      <c r="D41" s="115"/>
      <c r="E41" s="285"/>
      <c r="F41" s="268">
        <f>+F39/F40</f>
        <v>1.7085579227872849</v>
      </c>
    </row>
  </sheetData>
  <mergeCells count="10">
    <mergeCell ref="B9:D9"/>
    <mergeCell ref="B10:F10"/>
    <mergeCell ref="B28:F28"/>
    <mergeCell ref="C32:D32"/>
    <mergeCell ref="B12:F12"/>
    <mergeCell ref="B7:D7"/>
    <mergeCell ref="B6:D6"/>
    <mergeCell ref="E6:E7"/>
    <mergeCell ref="F6:F7"/>
    <mergeCell ref="B8:D8"/>
  </mergeCells>
  <pageMargins left="0.7" right="0.7" top="0.75" bottom="0.75" header="0.3" footer="0.3"/>
  <pageSetup paperSize="9"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69"/>
  <sheetViews>
    <sheetView workbookViewId="0"/>
  </sheetViews>
  <sheetFormatPr baseColWidth="10" defaultRowHeight="12.75" x14ac:dyDescent="0.2"/>
  <cols>
    <col min="1" max="2" width="4.42578125" style="206" customWidth="1"/>
    <col min="3" max="4" width="2.140625" style="206" customWidth="1"/>
    <col min="5" max="5" width="61" style="206" customWidth="1"/>
    <col min="6" max="6" width="14.42578125" style="206" customWidth="1"/>
    <col min="7" max="13" width="14.28515625" style="206" customWidth="1"/>
    <col min="14" max="16384" width="11.42578125" style="206"/>
  </cols>
  <sheetData>
    <row r="1" spans="1:13" ht="18.75" customHeight="1" x14ac:dyDescent="0.2">
      <c r="A1" s="359"/>
      <c r="B1" s="359"/>
      <c r="C1" s="359"/>
      <c r="D1" s="359"/>
      <c r="E1" s="359"/>
      <c r="F1" s="359"/>
      <c r="G1" s="359"/>
      <c r="H1" s="359"/>
      <c r="I1" s="359"/>
      <c r="J1" s="359"/>
      <c r="K1" s="359"/>
      <c r="L1" s="359"/>
      <c r="M1" s="359"/>
    </row>
    <row r="2" spans="1:13" ht="18.75" customHeight="1" x14ac:dyDescent="0.2">
      <c r="A2" s="380" t="s">
        <v>233</v>
      </c>
      <c r="B2" s="359"/>
      <c r="C2" s="359"/>
      <c r="D2" s="359"/>
      <c r="E2" s="359"/>
      <c r="F2" s="488"/>
      <c r="G2" s="359"/>
      <c r="H2" s="359"/>
      <c r="I2" s="359"/>
      <c r="J2" s="359"/>
      <c r="K2" s="359"/>
      <c r="L2" s="359"/>
      <c r="M2" s="359"/>
    </row>
    <row r="3" spans="1:13" ht="14.25" customHeight="1" x14ac:dyDescent="0.2">
      <c r="A3" s="359"/>
      <c r="B3" s="359"/>
      <c r="C3" s="359"/>
      <c r="D3" s="359"/>
      <c r="E3" s="359"/>
      <c r="F3" s="359"/>
      <c r="G3" s="359"/>
      <c r="H3" s="359"/>
      <c r="I3" s="359"/>
      <c r="J3" s="359"/>
      <c r="K3" s="359"/>
      <c r="L3" s="359"/>
      <c r="M3" s="359"/>
    </row>
    <row r="4" spans="1:13" ht="14.25" customHeight="1" x14ac:dyDescent="0.2">
      <c r="A4" s="359"/>
      <c r="B4" s="379" t="s">
        <v>521</v>
      </c>
      <c r="C4" s="379"/>
      <c r="D4" s="379"/>
      <c r="E4" s="359"/>
      <c r="F4" s="359"/>
      <c r="G4" s="359"/>
      <c r="H4" s="359"/>
      <c r="I4" s="359"/>
      <c r="J4" s="359"/>
      <c r="K4" s="359"/>
      <c r="L4" s="359"/>
      <c r="M4" s="359"/>
    </row>
    <row r="5" spans="1:13" ht="14.25" customHeight="1" thickBot="1" x14ac:dyDescent="0.25">
      <c r="A5" s="359"/>
      <c r="B5" s="379"/>
      <c r="C5" s="379"/>
      <c r="D5" s="379"/>
      <c r="E5" s="359"/>
      <c r="F5" s="359"/>
      <c r="G5" s="359"/>
      <c r="H5" s="359"/>
      <c r="I5" s="359"/>
      <c r="J5" s="359"/>
      <c r="K5" s="359"/>
      <c r="L5" s="359"/>
      <c r="M5" s="359"/>
    </row>
    <row r="6" spans="1:13" ht="14.25" customHeight="1" x14ac:dyDescent="0.2">
      <c r="A6" s="359"/>
      <c r="B6" s="359"/>
      <c r="C6" s="359"/>
      <c r="D6" s="359"/>
      <c r="E6" s="359"/>
      <c r="F6" s="606" t="s">
        <v>509</v>
      </c>
      <c r="G6" s="607"/>
      <c r="H6" s="608" t="s">
        <v>508</v>
      </c>
      <c r="I6" s="609"/>
      <c r="J6" s="607" t="s">
        <v>507</v>
      </c>
      <c r="K6" s="607"/>
      <c r="L6" s="608" t="s">
        <v>506</v>
      </c>
      <c r="M6" s="610"/>
    </row>
    <row r="7" spans="1:13" ht="27" x14ac:dyDescent="0.2">
      <c r="A7" s="359"/>
      <c r="B7" s="374"/>
      <c r="C7" s="374"/>
      <c r="D7" s="374"/>
      <c r="E7" s="374"/>
      <c r="F7" s="378"/>
      <c r="G7" s="377" t="s">
        <v>505</v>
      </c>
      <c r="H7" s="376"/>
      <c r="I7" s="377" t="s">
        <v>505</v>
      </c>
      <c r="J7" s="376"/>
      <c r="K7" s="377" t="s">
        <v>504</v>
      </c>
      <c r="L7" s="376"/>
      <c r="M7" s="375" t="s">
        <v>504</v>
      </c>
    </row>
    <row r="8" spans="1:13" ht="14.25" customHeight="1" thickBot="1" x14ac:dyDescent="0.25">
      <c r="A8" s="359"/>
      <c r="B8" s="373"/>
      <c r="C8" s="373"/>
      <c r="D8" s="373"/>
      <c r="E8" s="373"/>
      <c r="F8" s="372">
        <v>10</v>
      </c>
      <c r="G8" s="371">
        <v>30</v>
      </c>
      <c r="H8" s="370">
        <v>40</v>
      </c>
      <c r="I8" s="371">
        <v>50</v>
      </c>
      <c r="J8" s="370">
        <v>60</v>
      </c>
      <c r="K8" s="371">
        <v>80</v>
      </c>
      <c r="L8" s="370">
        <v>90</v>
      </c>
      <c r="M8" s="369">
        <v>100</v>
      </c>
    </row>
    <row r="9" spans="1:13" ht="14.25" customHeight="1" x14ac:dyDescent="0.2">
      <c r="A9" s="359"/>
      <c r="B9" s="367">
        <v>10</v>
      </c>
      <c r="C9" s="386" t="s">
        <v>503</v>
      </c>
      <c r="D9" s="387"/>
      <c r="E9" s="388"/>
      <c r="F9" s="389"/>
      <c r="G9" s="390"/>
      <c r="H9" s="391"/>
      <c r="I9" s="392"/>
      <c r="J9" s="393"/>
      <c r="K9" s="390"/>
      <c r="L9" s="391"/>
      <c r="M9" s="394"/>
    </row>
    <row r="10" spans="1:13" ht="14.25" customHeight="1" x14ac:dyDescent="0.2">
      <c r="A10" s="359"/>
      <c r="B10" s="363">
        <v>30</v>
      </c>
      <c r="C10" s="395" t="s">
        <v>502</v>
      </c>
      <c r="D10" s="395"/>
      <c r="E10" s="395"/>
      <c r="F10" s="129"/>
      <c r="G10" s="183"/>
      <c r="H10" s="396"/>
      <c r="I10" s="343"/>
      <c r="J10" s="179"/>
      <c r="K10" s="183"/>
      <c r="L10" s="396"/>
      <c r="M10" s="344"/>
    </row>
    <row r="11" spans="1:13" ht="14.25" customHeight="1" x14ac:dyDescent="0.2">
      <c r="A11" s="359"/>
      <c r="B11" s="363">
        <v>40</v>
      </c>
      <c r="C11" s="395" t="s">
        <v>132</v>
      </c>
      <c r="D11" s="395"/>
      <c r="E11" s="395"/>
      <c r="F11" s="129"/>
      <c r="G11" s="183"/>
      <c r="H11" s="179"/>
      <c r="I11" s="183"/>
      <c r="J11" s="179"/>
      <c r="K11" s="183"/>
      <c r="L11" s="179"/>
      <c r="M11" s="125"/>
    </row>
    <row r="12" spans="1:13" ht="14.25" customHeight="1" thickBot="1" x14ac:dyDescent="0.25">
      <c r="A12" s="359"/>
      <c r="B12" s="361">
        <v>120</v>
      </c>
      <c r="C12" s="362" t="s">
        <v>63</v>
      </c>
      <c r="D12" s="362"/>
      <c r="E12" s="362"/>
      <c r="F12" s="180"/>
      <c r="G12" s="397"/>
      <c r="H12" s="398"/>
      <c r="I12" s="399"/>
      <c r="J12" s="181"/>
      <c r="K12" s="397"/>
      <c r="L12" s="398"/>
      <c r="M12" s="400"/>
    </row>
    <row r="13" spans="1:13" ht="14.25" x14ac:dyDescent="0.2">
      <c r="A13" s="359"/>
      <c r="B13" s="359"/>
      <c r="C13" s="359"/>
      <c r="D13" s="359"/>
      <c r="E13" s="359"/>
      <c r="F13" s="360"/>
      <c r="G13" s="360"/>
      <c r="H13" s="360"/>
      <c r="I13" s="360"/>
      <c r="J13" s="360"/>
      <c r="K13" s="360"/>
      <c r="L13" s="360"/>
      <c r="M13" s="360"/>
    </row>
    <row r="14" spans="1:13" ht="14.25" x14ac:dyDescent="0.2">
      <c r="A14" s="359"/>
      <c r="B14" s="359"/>
      <c r="C14" s="359"/>
      <c r="D14" s="359"/>
      <c r="E14" s="359"/>
      <c r="F14" s="359"/>
      <c r="G14" s="359"/>
      <c r="H14" s="359"/>
      <c r="I14" s="359"/>
      <c r="J14" s="359"/>
      <c r="K14" s="359"/>
      <c r="L14" s="359"/>
      <c r="M14" s="359"/>
    </row>
    <row r="15" spans="1:13" ht="14.25" x14ac:dyDescent="0.2">
      <c r="A15" s="359"/>
      <c r="B15" s="359"/>
      <c r="C15" s="359"/>
      <c r="D15" s="359"/>
      <c r="E15" s="359"/>
      <c r="F15" s="359"/>
      <c r="G15" s="359"/>
      <c r="H15" s="359"/>
      <c r="I15" s="359"/>
      <c r="J15" s="359"/>
      <c r="K15" s="359"/>
      <c r="L15" s="359"/>
      <c r="M15" s="359"/>
    </row>
    <row r="16" spans="1:13" ht="14.25" x14ac:dyDescent="0.2">
      <c r="A16" s="359"/>
      <c r="B16" s="359"/>
      <c r="C16" s="359"/>
      <c r="D16" s="359"/>
      <c r="E16" s="359"/>
      <c r="F16" s="359"/>
      <c r="G16" s="359"/>
      <c r="H16" s="359"/>
      <c r="I16" s="359"/>
      <c r="J16" s="359"/>
      <c r="K16" s="359"/>
      <c r="L16" s="359"/>
      <c r="M16" s="359"/>
    </row>
    <row r="17" spans="1:13" ht="14.25" x14ac:dyDescent="0.2">
      <c r="A17" s="359"/>
      <c r="B17" s="359"/>
      <c r="C17" s="359"/>
      <c r="D17" s="359"/>
      <c r="E17" s="359"/>
      <c r="F17" s="359"/>
      <c r="G17" s="359"/>
      <c r="H17" s="359"/>
      <c r="I17" s="359"/>
      <c r="J17" s="359"/>
      <c r="K17" s="359"/>
      <c r="L17" s="359"/>
      <c r="M17" s="359"/>
    </row>
    <row r="18" spans="1:13" ht="14.25" x14ac:dyDescent="0.2">
      <c r="A18" s="359"/>
      <c r="B18" s="359"/>
      <c r="C18" s="359"/>
      <c r="D18" s="359"/>
      <c r="E18" s="359"/>
      <c r="F18" s="359"/>
      <c r="G18" s="359"/>
      <c r="H18" s="359"/>
      <c r="I18" s="359"/>
      <c r="J18" s="359"/>
      <c r="K18" s="359"/>
      <c r="L18" s="359"/>
      <c r="M18" s="359"/>
    </row>
    <row r="19" spans="1:13" ht="14.25" x14ac:dyDescent="0.2">
      <c r="A19" s="359"/>
      <c r="B19" s="359"/>
      <c r="C19" s="359"/>
      <c r="D19" s="359"/>
      <c r="E19" s="359"/>
      <c r="F19" s="359"/>
      <c r="G19" s="359"/>
      <c r="H19" s="359"/>
      <c r="I19" s="359"/>
      <c r="J19" s="359"/>
      <c r="K19" s="359"/>
      <c r="L19" s="359"/>
      <c r="M19" s="359"/>
    </row>
    <row r="20" spans="1:13" ht="14.25" x14ac:dyDescent="0.2">
      <c r="A20" s="359"/>
      <c r="B20" s="359"/>
      <c r="C20" s="359"/>
      <c r="D20" s="359"/>
      <c r="E20" s="359"/>
      <c r="F20" s="359"/>
      <c r="G20" s="359"/>
      <c r="H20" s="359"/>
      <c r="I20" s="359"/>
      <c r="J20" s="359"/>
      <c r="K20" s="359"/>
      <c r="L20" s="359"/>
      <c r="M20" s="359"/>
    </row>
    <row r="21" spans="1:13" ht="14.25" x14ac:dyDescent="0.2">
      <c r="A21" s="359"/>
      <c r="B21" s="359"/>
      <c r="C21" s="359"/>
      <c r="D21" s="359"/>
      <c r="E21" s="359"/>
      <c r="F21" s="359"/>
      <c r="G21" s="359"/>
      <c r="H21" s="359"/>
      <c r="I21" s="359"/>
      <c r="J21" s="359"/>
      <c r="K21" s="359"/>
      <c r="L21" s="359"/>
      <c r="M21" s="359"/>
    </row>
    <row r="22" spans="1:13" ht="14.25" x14ac:dyDescent="0.2">
      <c r="A22" s="359"/>
      <c r="B22" s="359"/>
      <c r="C22" s="359"/>
      <c r="D22" s="359"/>
      <c r="E22" s="359"/>
      <c r="F22" s="359"/>
      <c r="G22" s="359"/>
      <c r="H22" s="359"/>
      <c r="I22" s="359"/>
      <c r="J22" s="359"/>
      <c r="K22" s="359"/>
      <c r="L22" s="359"/>
      <c r="M22" s="359"/>
    </row>
    <row r="23" spans="1:13" ht="14.25" x14ac:dyDescent="0.2">
      <c r="A23" s="359"/>
      <c r="B23" s="359"/>
      <c r="C23" s="359"/>
      <c r="D23" s="359"/>
      <c r="E23" s="359"/>
      <c r="F23" s="359"/>
      <c r="G23" s="359"/>
      <c r="H23" s="359"/>
      <c r="I23" s="359"/>
      <c r="J23" s="359"/>
      <c r="K23" s="359"/>
      <c r="L23" s="359"/>
      <c r="M23" s="359"/>
    </row>
    <row r="24" spans="1:13" ht="14.25" x14ac:dyDescent="0.2">
      <c r="A24" s="359"/>
      <c r="B24" s="359"/>
      <c r="C24" s="359"/>
      <c r="D24" s="359"/>
      <c r="E24" s="359"/>
      <c r="F24" s="359"/>
      <c r="G24" s="359"/>
      <c r="H24" s="359"/>
      <c r="I24" s="359"/>
      <c r="J24" s="359"/>
      <c r="K24" s="359"/>
      <c r="L24" s="359"/>
      <c r="M24" s="359"/>
    </row>
    <row r="25" spans="1:13" ht="14.25" x14ac:dyDescent="0.2">
      <c r="A25" s="359"/>
      <c r="B25" s="359"/>
      <c r="C25" s="359"/>
      <c r="D25" s="359"/>
      <c r="E25" s="359"/>
      <c r="F25" s="359"/>
      <c r="G25" s="359"/>
      <c r="H25" s="359"/>
      <c r="I25" s="359"/>
      <c r="J25" s="359"/>
      <c r="K25" s="359"/>
      <c r="L25" s="359"/>
      <c r="M25" s="359"/>
    </row>
    <row r="26" spans="1:13" ht="14.25" x14ac:dyDescent="0.2">
      <c r="A26" s="359"/>
      <c r="B26" s="359"/>
      <c r="C26" s="359"/>
      <c r="D26" s="359"/>
      <c r="E26" s="359"/>
      <c r="F26" s="359"/>
      <c r="G26" s="359"/>
      <c r="H26" s="359"/>
      <c r="I26" s="359"/>
      <c r="J26" s="359"/>
      <c r="K26" s="359"/>
      <c r="L26" s="359"/>
      <c r="M26" s="359"/>
    </row>
    <row r="27" spans="1:13" ht="14.25" x14ac:dyDescent="0.2">
      <c r="A27" s="359"/>
      <c r="B27" s="359"/>
      <c r="C27" s="359"/>
      <c r="D27" s="359"/>
      <c r="E27" s="359"/>
      <c r="F27" s="359"/>
      <c r="G27" s="359"/>
      <c r="H27" s="359"/>
      <c r="I27" s="359"/>
      <c r="J27" s="359"/>
      <c r="K27" s="359"/>
      <c r="L27" s="359"/>
      <c r="M27" s="359"/>
    </row>
    <row r="28" spans="1:13" ht="14.25" x14ac:dyDescent="0.2">
      <c r="A28" s="359"/>
      <c r="B28" s="359"/>
      <c r="C28" s="359"/>
      <c r="D28" s="359"/>
      <c r="E28" s="359"/>
      <c r="F28" s="359"/>
      <c r="G28" s="359"/>
      <c r="H28" s="359"/>
      <c r="I28" s="359"/>
      <c r="J28" s="359"/>
      <c r="K28" s="359"/>
      <c r="L28" s="359"/>
      <c r="M28" s="359"/>
    </row>
    <row r="29" spans="1:13" ht="14.25" x14ac:dyDescent="0.2">
      <c r="A29" s="359"/>
      <c r="B29" s="359"/>
      <c r="C29" s="359"/>
      <c r="D29" s="359"/>
      <c r="E29" s="359"/>
      <c r="F29" s="359"/>
      <c r="G29" s="359"/>
      <c r="H29" s="359"/>
      <c r="I29" s="359"/>
      <c r="J29" s="359"/>
      <c r="K29" s="359"/>
      <c r="L29" s="359"/>
      <c r="M29" s="359"/>
    </row>
    <row r="30" spans="1:13" ht="14.25" x14ac:dyDescent="0.2">
      <c r="A30" s="359"/>
      <c r="B30" s="359"/>
      <c r="C30" s="359"/>
      <c r="D30" s="359"/>
      <c r="E30" s="359"/>
      <c r="F30" s="359"/>
      <c r="G30" s="359"/>
      <c r="H30" s="359"/>
      <c r="I30" s="359"/>
      <c r="J30" s="359"/>
      <c r="K30" s="359"/>
      <c r="L30" s="359"/>
      <c r="M30" s="359"/>
    </row>
    <row r="31" spans="1:13" ht="14.25" x14ac:dyDescent="0.2">
      <c r="A31" s="359"/>
      <c r="B31" s="359"/>
      <c r="C31" s="359"/>
      <c r="D31" s="359"/>
      <c r="E31" s="359"/>
      <c r="F31" s="359"/>
      <c r="G31" s="359"/>
      <c r="H31" s="359"/>
      <c r="I31" s="359"/>
      <c r="J31" s="359"/>
      <c r="K31" s="359"/>
      <c r="L31" s="359"/>
      <c r="M31" s="359"/>
    </row>
    <row r="32" spans="1:13" ht="14.25" x14ac:dyDescent="0.2">
      <c r="A32" s="359"/>
      <c r="B32" s="359"/>
      <c r="C32" s="359"/>
      <c r="D32" s="359"/>
      <c r="E32" s="359"/>
      <c r="F32" s="359"/>
      <c r="G32" s="359"/>
      <c r="H32" s="359"/>
      <c r="I32" s="359"/>
      <c r="J32" s="359"/>
      <c r="K32" s="359"/>
      <c r="L32" s="359"/>
      <c r="M32" s="359"/>
    </row>
    <row r="33" spans="1:13" ht="14.25" x14ac:dyDescent="0.2">
      <c r="A33" s="359"/>
      <c r="B33" s="359"/>
      <c r="C33" s="359"/>
      <c r="D33" s="359"/>
      <c r="E33" s="359"/>
      <c r="F33" s="359"/>
      <c r="G33" s="359"/>
      <c r="H33" s="359"/>
      <c r="I33" s="359"/>
      <c r="J33" s="359"/>
      <c r="K33" s="359"/>
      <c r="L33" s="359"/>
      <c r="M33" s="359"/>
    </row>
    <row r="34" spans="1:13" ht="14.25" x14ac:dyDescent="0.2">
      <c r="A34" s="359"/>
      <c r="B34" s="359"/>
      <c r="C34" s="359"/>
      <c r="D34" s="359"/>
      <c r="E34" s="359"/>
      <c r="F34" s="359"/>
      <c r="G34" s="359"/>
      <c r="H34" s="359"/>
      <c r="I34" s="359"/>
      <c r="J34" s="359"/>
      <c r="K34" s="359"/>
      <c r="L34" s="359"/>
      <c r="M34" s="359"/>
    </row>
    <row r="35" spans="1:13" ht="14.25" x14ac:dyDescent="0.2">
      <c r="A35" s="359"/>
      <c r="B35" s="359"/>
      <c r="C35" s="359"/>
      <c r="D35" s="359"/>
      <c r="E35" s="359"/>
      <c r="F35" s="359"/>
      <c r="G35" s="359"/>
      <c r="H35" s="359"/>
      <c r="I35" s="359"/>
      <c r="J35" s="359"/>
      <c r="K35" s="359"/>
      <c r="L35" s="359"/>
      <c r="M35" s="359"/>
    </row>
    <row r="36" spans="1:13" ht="14.25" x14ac:dyDescent="0.2">
      <c r="A36" s="359"/>
      <c r="B36" s="359"/>
      <c r="C36" s="359"/>
      <c r="D36" s="359"/>
      <c r="E36" s="359"/>
      <c r="F36" s="359"/>
      <c r="G36" s="359"/>
      <c r="H36" s="359"/>
      <c r="I36" s="359"/>
      <c r="J36" s="359"/>
      <c r="K36" s="359"/>
      <c r="L36" s="359"/>
      <c r="M36" s="359"/>
    </row>
    <row r="37" spans="1:13" ht="14.25" x14ac:dyDescent="0.2">
      <c r="A37" s="359"/>
      <c r="B37" s="359"/>
      <c r="C37" s="359"/>
      <c r="D37" s="359"/>
      <c r="E37" s="359"/>
      <c r="F37" s="359"/>
      <c r="G37" s="359"/>
      <c r="H37" s="359"/>
      <c r="I37" s="359"/>
      <c r="J37" s="359"/>
      <c r="K37" s="359"/>
      <c r="L37" s="359"/>
      <c r="M37" s="359"/>
    </row>
    <row r="38" spans="1:13" ht="14.25" x14ac:dyDescent="0.2">
      <c r="A38" s="359"/>
      <c r="B38" s="359"/>
      <c r="C38" s="359"/>
      <c r="D38" s="359"/>
      <c r="E38" s="359"/>
      <c r="F38" s="359"/>
      <c r="G38" s="359"/>
      <c r="H38" s="359"/>
      <c r="I38" s="359"/>
      <c r="J38" s="359"/>
      <c r="K38" s="359"/>
      <c r="L38" s="359"/>
      <c r="M38" s="359"/>
    </row>
    <row r="39" spans="1:13" ht="14.25" x14ac:dyDescent="0.2">
      <c r="A39" s="359"/>
      <c r="B39" s="359"/>
      <c r="C39" s="359"/>
      <c r="D39" s="359"/>
      <c r="E39" s="359"/>
      <c r="F39" s="359"/>
      <c r="G39" s="359"/>
      <c r="H39" s="359"/>
      <c r="I39" s="359"/>
      <c r="J39" s="359"/>
      <c r="K39" s="359"/>
      <c r="L39" s="359"/>
      <c r="M39" s="359"/>
    </row>
    <row r="40" spans="1:13" ht="14.25" x14ac:dyDescent="0.2">
      <c r="A40" s="359"/>
      <c r="B40" s="359"/>
      <c r="C40" s="359"/>
      <c r="D40" s="359"/>
      <c r="E40" s="359"/>
      <c r="F40" s="359"/>
      <c r="G40" s="359"/>
      <c r="H40" s="359"/>
      <c r="I40" s="359"/>
      <c r="J40" s="359"/>
      <c r="K40" s="359"/>
      <c r="L40" s="359"/>
      <c r="M40" s="359"/>
    </row>
    <row r="41" spans="1:13" ht="14.25" x14ac:dyDescent="0.2">
      <c r="A41" s="359"/>
      <c r="B41" s="359"/>
      <c r="C41" s="359"/>
      <c r="D41" s="359"/>
      <c r="E41" s="359"/>
      <c r="F41" s="359"/>
      <c r="G41" s="359"/>
      <c r="H41" s="359"/>
      <c r="I41" s="359"/>
      <c r="J41" s="359"/>
      <c r="K41" s="359"/>
      <c r="L41" s="359"/>
      <c r="M41" s="359"/>
    </row>
    <row r="42" spans="1:13" ht="14.25" x14ac:dyDescent="0.2">
      <c r="A42" s="359"/>
      <c r="B42" s="359"/>
      <c r="C42" s="359"/>
      <c r="D42" s="359"/>
      <c r="E42" s="359"/>
      <c r="F42" s="359"/>
      <c r="G42" s="359"/>
      <c r="H42" s="359"/>
      <c r="I42" s="359"/>
      <c r="J42" s="359"/>
      <c r="K42" s="359"/>
      <c r="L42" s="359"/>
      <c r="M42" s="359"/>
    </row>
    <row r="43" spans="1:13" ht="14.25" x14ac:dyDescent="0.2">
      <c r="A43" s="359"/>
      <c r="B43" s="359"/>
      <c r="C43" s="359"/>
      <c r="D43" s="359"/>
      <c r="E43" s="359"/>
      <c r="F43" s="359"/>
      <c r="G43" s="359"/>
      <c r="H43" s="359"/>
      <c r="I43" s="359"/>
      <c r="J43" s="359"/>
      <c r="K43" s="359"/>
      <c r="L43" s="359"/>
      <c r="M43" s="359"/>
    </row>
    <row r="44" spans="1:13" ht="14.25" x14ac:dyDescent="0.2">
      <c r="A44" s="359"/>
      <c r="B44" s="359"/>
      <c r="C44" s="359"/>
      <c r="D44" s="359"/>
      <c r="E44" s="359"/>
      <c r="F44" s="359"/>
      <c r="G44" s="359"/>
      <c r="H44" s="359"/>
      <c r="I44" s="359"/>
      <c r="J44" s="359"/>
      <c r="K44" s="359"/>
      <c r="L44" s="359"/>
      <c r="M44" s="359"/>
    </row>
    <row r="45" spans="1:13" ht="14.25" x14ac:dyDescent="0.2">
      <c r="A45" s="359"/>
      <c r="B45" s="359"/>
      <c r="C45" s="359"/>
      <c r="D45" s="359"/>
      <c r="E45" s="359"/>
      <c r="F45" s="359"/>
      <c r="G45" s="359"/>
      <c r="H45" s="359"/>
      <c r="I45" s="359"/>
      <c r="J45" s="359"/>
      <c r="K45" s="359"/>
      <c r="L45" s="359"/>
      <c r="M45" s="359"/>
    </row>
    <row r="46" spans="1:13" ht="14.25" x14ac:dyDescent="0.2">
      <c r="A46" s="359"/>
      <c r="B46" s="359"/>
      <c r="C46" s="359"/>
      <c r="D46" s="359"/>
      <c r="E46" s="359"/>
      <c r="F46" s="359"/>
      <c r="G46" s="359"/>
      <c r="H46" s="359"/>
      <c r="I46" s="359"/>
      <c r="J46" s="359"/>
      <c r="K46" s="359"/>
      <c r="L46" s="359"/>
      <c r="M46" s="359"/>
    </row>
    <row r="47" spans="1:13" ht="14.25" x14ac:dyDescent="0.2">
      <c r="A47" s="359"/>
      <c r="B47" s="359"/>
      <c r="C47" s="359"/>
      <c r="D47" s="359"/>
      <c r="E47" s="359"/>
      <c r="F47" s="359"/>
      <c r="G47" s="359"/>
      <c r="H47" s="359"/>
      <c r="I47" s="359"/>
      <c r="J47" s="359"/>
      <c r="K47" s="359"/>
      <c r="L47" s="359"/>
      <c r="M47" s="359"/>
    </row>
    <row r="48" spans="1:13" ht="14.25" x14ac:dyDescent="0.2">
      <c r="A48" s="359"/>
      <c r="B48" s="359"/>
      <c r="C48" s="359"/>
      <c r="D48" s="359"/>
      <c r="E48" s="359"/>
      <c r="F48" s="359"/>
      <c r="G48" s="359"/>
      <c r="H48" s="359"/>
      <c r="I48" s="359"/>
      <c r="J48" s="359"/>
      <c r="K48" s="359"/>
      <c r="L48" s="359"/>
      <c r="M48" s="359"/>
    </row>
    <row r="49" spans="1:13" ht="14.25" x14ac:dyDescent="0.2">
      <c r="A49" s="359"/>
      <c r="B49" s="359"/>
      <c r="C49" s="359"/>
      <c r="D49" s="359"/>
      <c r="E49" s="359"/>
      <c r="F49" s="359"/>
      <c r="G49" s="359"/>
      <c r="H49" s="359"/>
      <c r="I49" s="359"/>
      <c r="J49" s="359"/>
      <c r="K49" s="359"/>
      <c r="L49" s="359"/>
      <c r="M49" s="359"/>
    </row>
    <row r="50" spans="1:13" ht="14.25" x14ac:dyDescent="0.2">
      <c r="A50" s="359"/>
      <c r="B50" s="359"/>
      <c r="C50" s="359"/>
      <c r="D50" s="359"/>
      <c r="E50" s="359"/>
      <c r="F50" s="359"/>
      <c r="G50" s="359"/>
      <c r="H50" s="359"/>
      <c r="I50" s="359"/>
      <c r="J50" s="359"/>
      <c r="K50" s="359"/>
      <c r="L50" s="359"/>
      <c r="M50" s="359"/>
    </row>
    <row r="51" spans="1:13" ht="14.25" x14ac:dyDescent="0.2">
      <c r="A51" s="359"/>
      <c r="B51" s="359"/>
      <c r="C51" s="359"/>
      <c r="D51" s="359"/>
      <c r="E51" s="359"/>
      <c r="F51" s="359"/>
      <c r="G51" s="359"/>
      <c r="H51" s="359"/>
      <c r="I51" s="359"/>
      <c r="J51" s="359"/>
      <c r="K51" s="359"/>
      <c r="L51" s="359"/>
      <c r="M51" s="359"/>
    </row>
    <row r="52" spans="1:13" ht="14.25" x14ac:dyDescent="0.2">
      <c r="A52" s="359"/>
      <c r="B52" s="359"/>
      <c r="C52" s="359"/>
      <c r="D52" s="359"/>
      <c r="E52" s="359"/>
      <c r="F52" s="359"/>
      <c r="G52" s="359"/>
      <c r="H52" s="359"/>
      <c r="I52" s="359"/>
      <c r="J52" s="359"/>
      <c r="K52" s="359"/>
      <c r="L52" s="359"/>
      <c r="M52" s="359"/>
    </row>
    <row r="53" spans="1:13" ht="14.25" x14ac:dyDescent="0.2">
      <c r="A53" s="359"/>
      <c r="B53" s="359"/>
      <c r="C53" s="359"/>
      <c r="D53" s="359"/>
      <c r="E53" s="359"/>
      <c r="F53" s="359"/>
      <c r="G53" s="359"/>
      <c r="H53" s="359"/>
      <c r="I53" s="359"/>
      <c r="J53" s="359"/>
      <c r="K53" s="359"/>
      <c r="L53" s="359"/>
      <c r="M53" s="359"/>
    </row>
    <row r="54" spans="1:13" ht="14.25" x14ac:dyDescent="0.2">
      <c r="A54" s="359"/>
      <c r="B54" s="359"/>
      <c r="C54" s="359"/>
      <c r="D54" s="359"/>
      <c r="E54" s="359"/>
      <c r="F54" s="359"/>
      <c r="G54" s="359"/>
      <c r="H54" s="359"/>
      <c r="I54" s="359"/>
      <c r="J54" s="359"/>
      <c r="K54" s="359"/>
      <c r="L54" s="359"/>
      <c r="M54" s="359"/>
    </row>
    <row r="55" spans="1:13" ht="14.25" x14ac:dyDescent="0.2">
      <c r="A55" s="359"/>
      <c r="B55" s="359"/>
      <c r="C55" s="359"/>
      <c r="D55" s="359"/>
      <c r="E55" s="359"/>
      <c r="F55" s="359"/>
      <c r="G55" s="359"/>
      <c r="H55" s="359"/>
      <c r="I55" s="359"/>
      <c r="J55" s="359"/>
      <c r="K55" s="359"/>
      <c r="L55" s="359"/>
      <c r="M55" s="359"/>
    </row>
    <row r="56" spans="1:13" ht="14.25" x14ac:dyDescent="0.2">
      <c r="A56" s="359"/>
      <c r="B56" s="359"/>
      <c r="C56" s="359"/>
      <c r="D56" s="359"/>
      <c r="E56" s="359"/>
      <c r="F56" s="359"/>
      <c r="G56" s="359"/>
      <c r="H56" s="359"/>
      <c r="I56" s="359"/>
      <c r="J56" s="359"/>
      <c r="K56" s="359"/>
      <c r="L56" s="359"/>
      <c r="M56" s="359"/>
    </row>
    <row r="57" spans="1:13" ht="14.25" x14ac:dyDescent="0.2">
      <c r="A57" s="359"/>
      <c r="B57" s="359"/>
      <c r="C57" s="359"/>
      <c r="D57" s="359"/>
      <c r="E57" s="359"/>
      <c r="F57" s="359"/>
      <c r="G57" s="359"/>
      <c r="H57" s="359"/>
      <c r="I57" s="359"/>
      <c r="J57" s="359"/>
      <c r="K57" s="359"/>
      <c r="L57" s="359"/>
      <c r="M57" s="359"/>
    </row>
    <row r="58" spans="1:13" ht="14.25" x14ac:dyDescent="0.2">
      <c r="A58" s="359"/>
      <c r="B58" s="359"/>
      <c r="C58" s="359"/>
      <c r="D58" s="359"/>
      <c r="E58" s="359"/>
      <c r="F58" s="359"/>
      <c r="G58" s="359"/>
      <c r="H58" s="359"/>
      <c r="I58" s="359"/>
      <c r="J58" s="359"/>
      <c r="K58" s="359"/>
      <c r="L58" s="359"/>
      <c r="M58" s="359"/>
    </row>
    <row r="59" spans="1:13" ht="14.25" x14ac:dyDescent="0.2">
      <c r="A59" s="359"/>
      <c r="B59" s="359"/>
      <c r="C59" s="359"/>
      <c r="D59" s="359"/>
      <c r="E59" s="359"/>
      <c r="F59" s="359"/>
      <c r="G59" s="359"/>
      <c r="H59" s="359"/>
      <c r="I59" s="359"/>
      <c r="J59" s="359"/>
      <c r="K59" s="359"/>
      <c r="L59" s="359"/>
      <c r="M59" s="359"/>
    </row>
    <row r="60" spans="1:13" ht="14.25" x14ac:dyDescent="0.2">
      <c r="A60" s="359"/>
      <c r="B60" s="359"/>
      <c r="C60" s="359"/>
      <c r="D60" s="359"/>
      <c r="E60" s="359"/>
      <c r="F60" s="359"/>
      <c r="G60" s="359"/>
      <c r="H60" s="359"/>
      <c r="I60" s="359"/>
      <c r="J60" s="359"/>
      <c r="K60" s="359"/>
      <c r="L60" s="359"/>
      <c r="M60" s="359"/>
    </row>
    <row r="61" spans="1:13" ht="14.25" x14ac:dyDescent="0.2">
      <c r="A61" s="359"/>
      <c r="B61" s="359"/>
      <c r="C61" s="359"/>
      <c r="D61" s="359"/>
      <c r="E61" s="359"/>
      <c r="F61" s="359"/>
      <c r="G61" s="359"/>
      <c r="H61" s="359"/>
      <c r="I61" s="359"/>
      <c r="J61" s="359"/>
      <c r="K61" s="359"/>
      <c r="L61" s="359"/>
      <c r="M61" s="359"/>
    </row>
    <row r="62" spans="1:13" ht="14.25" x14ac:dyDescent="0.2">
      <c r="A62" s="359"/>
      <c r="B62" s="359"/>
      <c r="C62" s="359"/>
      <c r="D62" s="359"/>
      <c r="E62" s="359"/>
      <c r="F62" s="359"/>
      <c r="G62" s="359"/>
      <c r="H62" s="359"/>
      <c r="I62" s="359"/>
      <c r="J62" s="359"/>
      <c r="K62" s="359"/>
      <c r="L62" s="359"/>
      <c r="M62" s="359"/>
    </row>
    <row r="63" spans="1:13" ht="14.25" x14ac:dyDescent="0.2">
      <c r="A63" s="359"/>
      <c r="B63" s="359"/>
      <c r="C63" s="359"/>
      <c r="D63" s="359"/>
      <c r="E63" s="359"/>
      <c r="F63" s="359"/>
      <c r="G63" s="359"/>
      <c r="H63" s="359"/>
      <c r="I63" s="359"/>
      <c r="J63" s="359"/>
      <c r="K63" s="359"/>
      <c r="L63" s="359"/>
      <c r="M63" s="359"/>
    </row>
    <row r="64" spans="1:13" ht="14.25" x14ac:dyDescent="0.2">
      <c r="A64" s="359"/>
      <c r="B64" s="359"/>
      <c r="C64" s="359"/>
      <c r="D64" s="359"/>
      <c r="E64" s="359"/>
      <c r="F64" s="359"/>
      <c r="G64" s="359"/>
      <c r="H64" s="359"/>
      <c r="I64" s="359"/>
      <c r="J64" s="359"/>
      <c r="K64" s="359"/>
      <c r="L64" s="359"/>
      <c r="M64" s="359"/>
    </row>
    <row r="65" spans="1:13" ht="14.25" x14ac:dyDescent="0.2">
      <c r="A65" s="359"/>
      <c r="B65" s="359"/>
      <c r="C65" s="359"/>
      <c r="D65" s="359"/>
      <c r="E65" s="359"/>
      <c r="F65" s="359"/>
      <c r="G65" s="359"/>
      <c r="H65" s="359"/>
      <c r="I65" s="359"/>
      <c r="J65" s="359"/>
      <c r="K65" s="359"/>
      <c r="L65" s="359"/>
      <c r="M65" s="359"/>
    </row>
    <row r="66" spans="1:13" ht="14.25" x14ac:dyDescent="0.2">
      <c r="A66" s="359"/>
      <c r="B66" s="359"/>
      <c r="C66" s="359"/>
      <c r="D66" s="359"/>
      <c r="E66" s="359"/>
      <c r="F66" s="359"/>
      <c r="G66" s="359"/>
      <c r="H66" s="359"/>
      <c r="I66" s="359"/>
      <c r="J66" s="359"/>
      <c r="K66" s="359"/>
      <c r="L66" s="359"/>
      <c r="M66" s="359"/>
    </row>
    <row r="67" spans="1:13" ht="14.25" x14ac:dyDescent="0.2">
      <c r="A67" s="359"/>
      <c r="B67" s="359"/>
      <c r="C67" s="359"/>
      <c r="D67" s="359"/>
      <c r="E67" s="359"/>
      <c r="F67" s="359"/>
      <c r="G67" s="359"/>
      <c r="H67" s="359"/>
      <c r="I67" s="359"/>
      <c r="J67" s="359"/>
      <c r="K67" s="359"/>
      <c r="L67" s="359"/>
      <c r="M67" s="359"/>
    </row>
    <row r="68" spans="1:13" ht="14.25" x14ac:dyDescent="0.2">
      <c r="A68" s="359"/>
      <c r="B68" s="359"/>
      <c r="C68" s="359"/>
      <c r="D68" s="359"/>
      <c r="E68" s="359"/>
      <c r="F68" s="359"/>
      <c r="G68" s="359"/>
      <c r="H68" s="359"/>
      <c r="I68" s="359"/>
      <c r="J68" s="359"/>
      <c r="K68" s="359"/>
      <c r="L68" s="359"/>
      <c r="M68" s="359"/>
    </row>
    <row r="69" spans="1:13" ht="14.25" x14ac:dyDescent="0.2">
      <c r="A69" s="359"/>
      <c r="B69" s="359"/>
      <c r="C69" s="359"/>
      <c r="D69" s="359"/>
      <c r="E69" s="359"/>
      <c r="F69" s="359"/>
      <c r="G69" s="359"/>
      <c r="H69" s="359"/>
      <c r="I69" s="359"/>
      <c r="J69" s="359"/>
      <c r="K69" s="359"/>
      <c r="L69" s="359"/>
      <c r="M69" s="359"/>
    </row>
  </sheetData>
  <mergeCells count="4">
    <mergeCell ref="F6:G6"/>
    <mergeCell ref="H6:I6"/>
    <mergeCell ref="J6:K6"/>
    <mergeCell ref="L6:M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2"/>
  <sheetViews>
    <sheetView workbookViewId="0"/>
  </sheetViews>
  <sheetFormatPr baseColWidth="10" defaultRowHeight="12.75" x14ac:dyDescent="0.2"/>
  <cols>
    <col min="1" max="2" width="4.42578125" style="206" customWidth="1"/>
    <col min="3" max="3" width="64" style="206" bestFit="1" customWidth="1"/>
    <col min="4" max="4" width="14.42578125" style="206" customWidth="1"/>
    <col min="5" max="7" width="14.28515625" style="206" customWidth="1"/>
    <col min="8" max="16384" width="11.42578125" style="206"/>
  </cols>
  <sheetData>
    <row r="1" spans="1:7" ht="18.75" customHeight="1" x14ac:dyDescent="0.2">
      <c r="A1" s="359"/>
      <c r="B1" s="359"/>
      <c r="C1" s="359"/>
      <c r="D1" s="359"/>
      <c r="E1" s="359"/>
      <c r="F1" s="359"/>
      <c r="G1" s="359"/>
    </row>
    <row r="2" spans="1:7" ht="18.75" customHeight="1" x14ac:dyDescent="0.2">
      <c r="A2" s="380" t="s">
        <v>234</v>
      </c>
      <c r="B2" s="359"/>
      <c r="C2" s="359"/>
      <c r="D2" s="488"/>
      <c r="E2" s="359"/>
      <c r="F2" s="359"/>
      <c r="G2" s="359"/>
    </row>
    <row r="3" spans="1:7" ht="14.25" customHeight="1" x14ac:dyDescent="0.2">
      <c r="A3" s="359"/>
      <c r="B3" s="359"/>
      <c r="C3" s="359"/>
      <c r="D3" s="359"/>
      <c r="E3" s="359"/>
      <c r="F3" s="359"/>
      <c r="G3" s="359"/>
    </row>
    <row r="4" spans="1:7" ht="14.25" customHeight="1" x14ac:dyDescent="0.2">
      <c r="A4" s="359"/>
      <c r="B4" s="379" t="s">
        <v>521</v>
      </c>
      <c r="C4" s="379"/>
      <c r="D4" s="359"/>
      <c r="E4" s="359"/>
      <c r="F4" s="359"/>
      <c r="G4" s="359"/>
    </row>
    <row r="5" spans="1:7" ht="14.25" customHeight="1" thickBot="1" x14ac:dyDescent="0.25">
      <c r="A5" s="359"/>
      <c r="B5" s="379"/>
      <c r="C5" s="379"/>
      <c r="D5" s="359"/>
      <c r="E5" s="359"/>
      <c r="F5" s="359"/>
      <c r="G5" s="359"/>
    </row>
    <row r="6" spans="1:7" ht="14.25" customHeight="1" x14ac:dyDescent="0.2">
      <c r="A6" s="359"/>
      <c r="B6" s="359"/>
      <c r="C6" s="359"/>
      <c r="D6" s="606" t="s">
        <v>516</v>
      </c>
      <c r="E6" s="609"/>
      <c r="F6" s="615" t="s">
        <v>515</v>
      </c>
      <c r="G6" s="616"/>
    </row>
    <row r="7" spans="1:7" ht="21" customHeight="1" x14ac:dyDescent="0.2">
      <c r="A7" s="359"/>
      <c r="B7" s="359"/>
      <c r="C7" s="359"/>
      <c r="D7" s="613"/>
      <c r="E7" s="614"/>
      <c r="F7" s="611" t="s">
        <v>514</v>
      </c>
      <c r="G7" s="612"/>
    </row>
    <row r="8" spans="1:7" ht="27" x14ac:dyDescent="0.2">
      <c r="A8" s="359"/>
      <c r="B8" s="374"/>
      <c r="C8" s="374"/>
      <c r="D8" s="378"/>
      <c r="E8" s="377" t="s">
        <v>505</v>
      </c>
      <c r="F8" s="376"/>
      <c r="G8" s="375" t="s">
        <v>504</v>
      </c>
    </row>
    <row r="9" spans="1:7" ht="15" thickBot="1" x14ac:dyDescent="0.25">
      <c r="A9" s="359"/>
      <c r="B9" s="373"/>
      <c r="C9" s="373"/>
      <c r="D9" s="372">
        <v>10</v>
      </c>
      <c r="E9" s="371">
        <v>30</v>
      </c>
      <c r="F9" s="370">
        <v>40</v>
      </c>
      <c r="G9" s="369">
        <v>60</v>
      </c>
    </row>
    <row r="10" spans="1:7" ht="14.25" customHeight="1" x14ac:dyDescent="0.2">
      <c r="A10" s="359"/>
      <c r="B10" s="367">
        <v>130</v>
      </c>
      <c r="C10" s="368" t="s">
        <v>513</v>
      </c>
      <c r="D10" s="83"/>
      <c r="E10" s="366"/>
      <c r="F10" s="84"/>
      <c r="G10" s="85"/>
    </row>
    <row r="11" spans="1:7" ht="14.25" customHeight="1" x14ac:dyDescent="0.2">
      <c r="A11" s="359"/>
      <c r="B11" s="363">
        <v>140</v>
      </c>
      <c r="C11" s="364" t="s">
        <v>512</v>
      </c>
      <c r="D11" s="61"/>
      <c r="E11" s="145"/>
      <c r="F11" s="62"/>
      <c r="G11" s="63"/>
    </row>
    <row r="12" spans="1:7" ht="14.25" customHeight="1" x14ac:dyDescent="0.2">
      <c r="A12" s="359"/>
      <c r="B12" s="363">
        <v>150</v>
      </c>
      <c r="C12" s="364" t="s">
        <v>502</v>
      </c>
      <c r="D12" s="61"/>
      <c r="E12" s="145"/>
      <c r="F12" s="62"/>
      <c r="G12" s="63"/>
    </row>
    <row r="13" spans="1:7" ht="14.25" customHeight="1" x14ac:dyDescent="0.2">
      <c r="A13" s="359"/>
      <c r="B13" s="363">
        <v>160</v>
      </c>
      <c r="C13" s="365" t="s">
        <v>132</v>
      </c>
      <c r="D13" s="61"/>
      <c r="E13" s="145"/>
      <c r="F13" s="62"/>
      <c r="G13" s="63"/>
    </row>
    <row r="14" spans="1:7" ht="14.25" customHeight="1" x14ac:dyDescent="0.2">
      <c r="A14" s="359"/>
      <c r="B14" s="363">
        <v>230</v>
      </c>
      <c r="C14" s="365" t="s">
        <v>511</v>
      </c>
      <c r="D14" s="61"/>
      <c r="E14" s="145"/>
      <c r="F14" s="62"/>
      <c r="G14" s="63"/>
    </row>
    <row r="15" spans="1:7" ht="14.25" customHeight="1" thickBot="1" x14ac:dyDescent="0.25">
      <c r="A15" s="359"/>
      <c r="B15" s="382">
        <v>240</v>
      </c>
      <c r="C15" s="383" t="s">
        <v>510</v>
      </c>
      <c r="D15" s="60"/>
      <c r="E15" s="381"/>
      <c r="F15" s="52"/>
      <c r="G15" s="58"/>
    </row>
    <row r="16" spans="1:7" ht="14.25" x14ac:dyDescent="0.2">
      <c r="A16" s="359"/>
      <c r="B16" s="359"/>
      <c r="C16" s="359"/>
      <c r="D16" s="360"/>
      <c r="E16" s="360"/>
      <c r="F16" s="360"/>
      <c r="G16" s="360"/>
    </row>
    <row r="17" spans="1:7" ht="14.25" x14ac:dyDescent="0.2">
      <c r="A17" s="359"/>
      <c r="B17" s="359"/>
      <c r="C17" s="359"/>
      <c r="D17" s="359"/>
      <c r="E17" s="359"/>
      <c r="F17" s="359"/>
      <c r="G17" s="359"/>
    </row>
    <row r="18" spans="1:7" ht="14.25" x14ac:dyDescent="0.2">
      <c r="A18" s="359"/>
      <c r="B18" s="359"/>
      <c r="C18" s="359"/>
      <c r="D18" s="359"/>
      <c r="E18" s="359"/>
      <c r="F18" s="359"/>
      <c r="G18" s="359"/>
    </row>
    <row r="19" spans="1:7" ht="14.25" x14ac:dyDescent="0.2">
      <c r="A19" s="359"/>
      <c r="B19" s="359"/>
      <c r="C19" s="359"/>
      <c r="D19" s="359"/>
      <c r="E19" s="359"/>
      <c r="F19" s="359"/>
      <c r="G19" s="359"/>
    </row>
    <row r="20" spans="1:7" ht="14.25" x14ac:dyDescent="0.2">
      <c r="A20" s="359"/>
      <c r="B20" s="359"/>
      <c r="C20" s="359"/>
      <c r="D20" s="359"/>
      <c r="E20" s="359"/>
      <c r="F20" s="359"/>
      <c r="G20" s="359"/>
    </row>
    <row r="21" spans="1:7" ht="14.25" x14ac:dyDescent="0.2">
      <c r="A21" s="359"/>
      <c r="B21" s="359"/>
      <c r="C21" s="359"/>
      <c r="D21" s="359"/>
      <c r="E21" s="359"/>
      <c r="F21" s="359"/>
      <c r="G21" s="359"/>
    </row>
    <row r="22" spans="1:7" ht="14.25" x14ac:dyDescent="0.2">
      <c r="A22" s="359"/>
      <c r="B22" s="359"/>
      <c r="C22" s="359"/>
      <c r="D22" s="359"/>
      <c r="E22" s="359"/>
      <c r="F22" s="359"/>
      <c r="G22" s="359"/>
    </row>
    <row r="23" spans="1:7" ht="14.25" x14ac:dyDescent="0.2">
      <c r="A23" s="359"/>
      <c r="B23" s="359"/>
      <c r="C23" s="359"/>
      <c r="D23" s="359"/>
      <c r="E23" s="359"/>
      <c r="F23" s="359"/>
      <c r="G23" s="359"/>
    </row>
    <row r="24" spans="1:7" ht="14.25" x14ac:dyDescent="0.2">
      <c r="A24" s="359"/>
      <c r="B24" s="359"/>
      <c r="C24" s="359"/>
      <c r="D24" s="359"/>
      <c r="E24" s="359"/>
      <c r="F24" s="359"/>
      <c r="G24" s="359"/>
    </row>
    <row r="25" spans="1:7" ht="14.25" x14ac:dyDescent="0.2">
      <c r="A25" s="359"/>
      <c r="B25" s="359"/>
      <c r="C25" s="359"/>
      <c r="D25" s="359"/>
      <c r="E25" s="359"/>
      <c r="F25" s="359"/>
      <c r="G25" s="359"/>
    </row>
    <row r="26" spans="1:7" ht="14.25" x14ac:dyDescent="0.2">
      <c r="A26" s="359"/>
      <c r="B26" s="359"/>
      <c r="C26" s="359"/>
      <c r="D26" s="359"/>
      <c r="E26" s="359"/>
      <c r="F26" s="359"/>
      <c r="G26" s="359"/>
    </row>
    <row r="27" spans="1:7" ht="14.25" x14ac:dyDescent="0.2">
      <c r="A27" s="359"/>
      <c r="B27" s="359"/>
      <c r="C27" s="359"/>
      <c r="D27" s="359"/>
      <c r="E27" s="359"/>
      <c r="F27" s="359"/>
      <c r="G27" s="359"/>
    </row>
    <row r="28" spans="1:7" ht="14.25" x14ac:dyDescent="0.2">
      <c r="A28" s="359"/>
      <c r="B28" s="359"/>
      <c r="C28" s="359"/>
      <c r="D28" s="359"/>
      <c r="E28" s="359"/>
      <c r="F28" s="359"/>
      <c r="G28" s="359"/>
    </row>
    <row r="29" spans="1:7" ht="14.25" x14ac:dyDescent="0.2">
      <c r="A29" s="359"/>
      <c r="B29" s="359"/>
      <c r="C29" s="359"/>
      <c r="D29" s="359"/>
      <c r="E29" s="359"/>
      <c r="F29" s="359"/>
      <c r="G29" s="359"/>
    </row>
    <row r="30" spans="1:7" ht="14.25" x14ac:dyDescent="0.2">
      <c r="A30" s="359"/>
      <c r="B30" s="359"/>
      <c r="C30" s="359"/>
      <c r="D30" s="359"/>
      <c r="E30" s="359"/>
      <c r="F30" s="359"/>
      <c r="G30" s="359"/>
    </row>
    <row r="31" spans="1:7" ht="14.25" x14ac:dyDescent="0.2">
      <c r="A31" s="359"/>
      <c r="B31" s="359"/>
      <c r="C31" s="359"/>
      <c r="D31" s="359"/>
      <c r="E31" s="359"/>
      <c r="F31" s="359"/>
      <c r="G31" s="359"/>
    </row>
    <row r="32" spans="1:7" ht="14.25" x14ac:dyDescent="0.2">
      <c r="A32" s="359"/>
      <c r="B32" s="359"/>
      <c r="C32" s="359"/>
      <c r="D32" s="359"/>
      <c r="E32" s="359"/>
      <c r="F32" s="359"/>
      <c r="G32" s="359"/>
    </row>
    <row r="33" spans="1:7" ht="14.25" x14ac:dyDescent="0.2">
      <c r="A33" s="359"/>
      <c r="B33" s="359"/>
      <c r="C33" s="359"/>
      <c r="D33" s="359"/>
      <c r="E33" s="359"/>
      <c r="F33" s="359"/>
      <c r="G33" s="359"/>
    </row>
    <row r="34" spans="1:7" ht="14.25" x14ac:dyDescent="0.2">
      <c r="A34" s="359"/>
      <c r="B34" s="359"/>
      <c r="C34" s="359"/>
      <c r="D34" s="359"/>
      <c r="E34" s="359"/>
      <c r="F34" s="359"/>
      <c r="G34" s="359"/>
    </row>
    <row r="35" spans="1:7" ht="14.25" x14ac:dyDescent="0.2">
      <c r="A35" s="359"/>
      <c r="B35" s="359"/>
      <c r="C35" s="359"/>
      <c r="D35" s="359"/>
      <c r="E35" s="359"/>
      <c r="F35" s="359"/>
      <c r="G35" s="359"/>
    </row>
    <row r="36" spans="1:7" ht="14.25" x14ac:dyDescent="0.2">
      <c r="A36" s="359"/>
      <c r="B36" s="359"/>
      <c r="C36" s="359"/>
      <c r="D36" s="359"/>
      <c r="E36" s="359"/>
      <c r="F36" s="359"/>
      <c r="G36" s="359"/>
    </row>
    <row r="37" spans="1:7" ht="14.25" x14ac:dyDescent="0.2">
      <c r="A37" s="359"/>
      <c r="B37" s="359"/>
      <c r="C37" s="359"/>
      <c r="D37" s="359"/>
      <c r="E37" s="359"/>
      <c r="F37" s="359"/>
      <c r="G37" s="359"/>
    </row>
    <row r="38" spans="1:7" ht="14.25" x14ac:dyDescent="0.2">
      <c r="A38" s="359"/>
      <c r="B38" s="359"/>
      <c r="C38" s="359"/>
      <c r="D38" s="359"/>
      <c r="E38" s="359"/>
      <c r="F38" s="359"/>
      <c r="G38" s="359"/>
    </row>
    <row r="39" spans="1:7" ht="14.25" x14ac:dyDescent="0.2">
      <c r="A39" s="359"/>
      <c r="B39" s="359"/>
      <c r="C39" s="359"/>
      <c r="D39" s="359"/>
      <c r="E39" s="359"/>
      <c r="F39" s="359"/>
      <c r="G39" s="359"/>
    </row>
    <row r="40" spans="1:7" ht="14.25" x14ac:dyDescent="0.2">
      <c r="A40" s="359"/>
      <c r="B40" s="359"/>
      <c r="C40" s="359"/>
      <c r="D40" s="359"/>
      <c r="E40" s="359"/>
      <c r="F40" s="359"/>
      <c r="G40" s="359"/>
    </row>
    <row r="41" spans="1:7" ht="14.25" x14ac:dyDescent="0.2">
      <c r="A41" s="359"/>
      <c r="B41" s="359"/>
      <c r="C41" s="359"/>
      <c r="D41" s="359"/>
      <c r="E41" s="359"/>
      <c r="F41" s="359"/>
      <c r="G41" s="359"/>
    </row>
    <row r="42" spans="1:7" ht="14.25" x14ac:dyDescent="0.2">
      <c r="A42" s="359"/>
      <c r="B42" s="359"/>
      <c r="C42" s="359"/>
      <c r="D42" s="359"/>
      <c r="E42" s="359"/>
      <c r="F42" s="359"/>
      <c r="G42" s="359"/>
    </row>
    <row r="43" spans="1:7" ht="14.25" x14ac:dyDescent="0.2">
      <c r="A43" s="359"/>
      <c r="B43" s="359"/>
      <c r="C43" s="359"/>
      <c r="D43" s="359"/>
      <c r="E43" s="359"/>
      <c r="F43" s="359"/>
      <c r="G43" s="359"/>
    </row>
    <row r="44" spans="1:7" ht="14.25" x14ac:dyDescent="0.2">
      <c r="A44" s="359"/>
      <c r="B44" s="359"/>
      <c r="C44" s="359"/>
      <c r="D44" s="359"/>
      <c r="E44" s="359"/>
      <c r="F44" s="359"/>
      <c r="G44" s="359"/>
    </row>
    <row r="45" spans="1:7" ht="14.25" x14ac:dyDescent="0.2">
      <c r="A45" s="359"/>
      <c r="B45" s="359"/>
      <c r="C45" s="359"/>
      <c r="D45" s="359"/>
      <c r="E45" s="359"/>
      <c r="F45" s="359"/>
      <c r="G45" s="359"/>
    </row>
    <row r="46" spans="1:7" ht="14.25" x14ac:dyDescent="0.2">
      <c r="A46" s="359"/>
      <c r="B46" s="359"/>
      <c r="C46" s="359"/>
      <c r="D46" s="359"/>
      <c r="E46" s="359"/>
      <c r="F46" s="359"/>
      <c r="G46" s="359"/>
    </row>
    <row r="47" spans="1:7" ht="14.25" x14ac:dyDescent="0.2">
      <c r="A47" s="359"/>
      <c r="B47" s="359"/>
      <c r="C47" s="359"/>
      <c r="D47" s="359"/>
      <c r="E47" s="359"/>
      <c r="F47" s="359"/>
      <c r="G47" s="359"/>
    </row>
    <row r="48" spans="1:7" ht="14.25" x14ac:dyDescent="0.2">
      <c r="A48" s="359"/>
      <c r="B48" s="359"/>
      <c r="C48" s="359"/>
      <c r="D48" s="359"/>
      <c r="E48" s="359"/>
      <c r="F48" s="359"/>
      <c r="G48" s="359"/>
    </row>
    <row r="49" spans="1:7" ht="14.25" x14ac:dyDescent="0.2">
      <c r="A49" s="359"/>
      <c r="B49" s="359"/>
      <c r="C49" s="359"/>
      <c r="D49" s="359"/>
      <c r="E49" s="359"/>
      <c r="F49" s="359"/>
      <c r="G49" s="359"/>
    </row>
    <row r="50" spans="1:7" ht="14.25" x14ac:dyDescent="0.2">
      <c r="A50" s="359"/>
      <c r="B50" s="359"/>
      <c r="C50" s="359"/>
      <c r="D50" s="359"/>
      <c r="E50" s="359"/>
      <c r="F50" s="359"/>
      <c r="G50" s="359"/>
    </row>
    <row r="51" spans="1:7" ht="14.25" x14ac:dyDescent="0.2">
      <c r="A51" s="359"/>
      <c r="B51" s="359"/>
      <c r="C51" s="359"/>
      <c r="D51" s="359"/>
      <c r="E51" s="359"/>
      <c r="F51" s="359"/>
      <c r="G51" s="359"/>
    </row>
    <row r="52" spans="1:7" ht="14.25" x14ac:dyDescent="0.2">
      <c r="A52" s="359"/>
      <c r="B52" s="359"/>
      <c r="C52" s="359"/>
      <c r="D52" s="359"/>
      <c r="E52" s="359"/>
      <c r="F52" s="359"/>
      <c r="G52" s="359"/>
    </row>
    <row r="53" spans="1:7" ht="14.25" x14ac:dyDescent="0.2">
      <c r="A53" s="359"/>
      <c r="B53" s="359"/>
      <c r="C53" s="359"/>
      <c r="D53" s="359"/>
      <c r="E53" s="359"/>
      <c r="F53" s="359"/>
      <c r="G53" s="359"/>
    </row>
    <row r="54" spans="1:7" ht="14.25" x14ac:dyDescent="0.2">
      <c r="A54" s="359"/>
      <c r="B54" s="359"/>
      <c r="C54" s="359"/>
      <c r="D54" s="359"/>
      <c r="E54" s="359"/>
      <c r="F54" s="359"/>
      <c r="G54" s="359"/>
    </row>
    <row r="55" spans="1:7" ht="14.25" x14ac:dyDescent="0.2">
      <c r="A55" s="359"/>
      <c r="B55" s="359"/>
      <c r="C55" s="359"/>
      <c r="D55" s="359"/>
      <c r="E55" s="359"/>
      <c r="F55" s="359"/>
      <c r="G55" s="359"/>
    </row>
    <row r="56" spans="1:7" ht="14.25" x14ac:dyDescent="0.2">
      <c r="A56" s="359"/>
      <c r="B56" s="359"/>
      <c r="C56" s="359"/>
      <c r="D56" s="359"/>
      <c r="E56" s="359"/>
      <c r="F56" s="359"/>
      <c r="G56" s="359"/>
    </row>
    <row r="57" spans="1:7" ht="14.25" x14ac:dyDescent="0.2">
      <c r="A57" s="359"/>
      <c r="B57" s="359"/>
      <c r="C57" s="359"/>
      <c r="D57" s="359"/>
      <c r="E57" s="359"/>
      <c r="F57" s="359"/>
      <c r="G57" s="359"/>
    </row>
    <row r="58" spans="1:7" ht="14.25" x14ac:dyDescent="0.2">
      <c r="A58" s="359"/>
      <c r="B58" s="359"/>
      <c r="C58" s="359"/>
      <c r="D58" s="359"/>
      <c r="E58" s="359"/>
      <c r="F58" s="359"/>
      <c r="G58" s="359"/>
    </row>
    <row r="59" spans="1:7" ht="14.25" x14ac:dyDescent="0.2">
      <c r="A59" s="359"/>
      <c r="B59" s="359"/>
      <c r="C59" s="359"/>
      <c r="D59" s="359"/>
      <c r="E59" s="359"/>
      <c r="F59" s="359"/>
      <c r="G59" s="359"/>
    </row>
    <row r="60" spans="1:7" ht="14.25" x14ac:dyDescent="0.2">
      <c r="A60" s="359"/>
      <c r="B60" s="359"/>
      <c r="C60" s="359"/>
      <c r="D60" s="359"/>
      <c r="E60" s="359"/>
      <c r="F60" s="359"/>
      <c r="G60" s="359"/>
    </row>
    <row r="61" spans="1:7" ht="14.25" x14ac:dyDescent="0.2">
      <c r="A61" s="359"/>
      <c r="B61" s="359"/>
      <c r="C61" s="359"/>
      <c r="D61" s="359"/>
      <c r="E61" s="359"/>
      <c r="F61" s="359"/>
      <c r="G61" s="359"/>
    </row>
    <row r="62" spans="1:7" ht="14.25" x14ac:dyDescent="0.2">
      <c r="A62" s="359"/>
      <c r="B62" s="359"/>
      <c r="C62" s="359"/>
      <c r="D62" s="359"/>
      <c r="E62" s="359"/>
      <c r="F62" s="359"/>
      <c r="G62" s="359"/>
    </row>
    <row r="63" spans="1:7" ht="14.25" x14ac:dyDescent="0.2">
      <c r="A63" s="359"/>
      <c r="B63" s="359"/>
      <c r="C63" s="359"/>
      <c r="D63" s="359"/>
      <c r="E63" s="359"/>
      <c r="F63" s="359"/>
      <c r="G63" s="359"/>
    </row>
    <row r="64" spans="1:7" ht="14.25" x14ac:dyDescent="0.2">
      <c r="A64" s="359"/>
      <c r="B64" s="359"/>
      <c r="C64" s="359"/>
      <c r="D64" s="359"/>
      <c r="E64" s="359"/>
      <c r="F64" s="359"/>
      <c r="G64" s="359"/>
    </row>
    <row r="65" spans="1:7" ht="14.25" x14ac:dyDescent="0.2">
      <c r="A65" s="359"/>
      <c r="B65" s="359"/>
      <c r="C65" s="359"/>
      <c r="D65" s="359"/>
      <c r="E65" s="359"/>
      <c r="F65" s="359"/>
      <c r="G65" s="359"/>
    </row>
    <row r="66" spans="1:7" ht="14.25" x14ac:dyDescent="0.2">
      <c r="A66" s="359"/>
      <c r="B66" s="359"/>
      <c r="C66" s="359"/>
      <c r="D66" s="359"/>
      <c r="E66" s="359"/>
      <c r="F66" s="359"/>
      <c r="G66" s="359"/>
    </row>
    <row r="67" spans="1:7" ht="14.25" x14ac:dyDescent="0.2">
      <c r="A67" s="359"/>
      <c r="B67" s="359"/>
      <c r="C67" s="359"/>
      <c r="D67" s="359"/>
      <c r="E67" s="359"/>
      <c r="F67" s="359"/>
      <c r="G67" s="359"/>
    </row>
    <row r="68" spans="1:7" ht="14.25" x14ac:dyDescent="0.2">
      <c r="A68" s="359"/>
      <c r="B68" s="359"/>
      <c r="C68" s="359"/>
      <c r="D68" s="359"/>
      <c r="E68" s="359"/>
      <c r="F68" s="359"/>
      <c r="G68" s="359"/>
    </row>
    <row r="69" spans="1:7" ht="14.25" x14ac:dyDescent="0.2">
      <c r="A69" s="359"/>
      <c r="B69" s="359"/>
      <c r="C69" s="359"/>
      <c r="D69" s="359"/>
      <c r="E69" s="359"/>
      <c r="F69" s="359"/>
      <c r="G69" s="359"/>
    </row>
    <row r="70" spans="1:7" ht="14.25" x14ac:dyDescent="0.2">
      <c r="A70" s="359"/>
      <c r="B70" s="359"/>
      <c r="C70" s="359"/>
      <c r="D70" s="359"/>
      <c r="E70" s="359"/>
      <c r="F70" s="359"/>
      <c r="G70" s="359"/>
    </row>
    <row r="71" spans="1:7" ht="14.25" x14ac:dyDescent="0.2">
      <c r="A71" s="359"/>
      <c r="B71" s="359"/>
      <c r="C71" s="359"/>
      <c r="D71" s="359"/>
      <c r="E71" s="359"/>
      <c r="F71" s="359"/>
      <c r="G71" s="359"/>
    </row>
    <row r="72" spans="1:7" ht="14.25" x14ac:dyDescent="0.2">
      <c r="A72" s="359"/>
      <c r="B72" s="359"/>
      <c r="C72" s="359"/>
      <c r="D72" s="359"/>
      <c r="E72" s="359"/>
      <c r="F72" s="359"/>
      <c r="G72" s="359"/>
    </row>
  </sheetData>
  <mergeCells count="3">
    <mergeCell ref="F7:G7"/>
    <mergeCell ref="D6:E7"/>
    <mergeCell ref="F6:G6"/>
  </mergeCells>
  <pageMargins left="0.7" right="0.7" top="0.75" bottom="0.75" header="0.3" footer="0.3"/>
  <pageSetup paperSize="9" orientation="portrait" horizontalDpi="144" verticalDpi="144"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65"/>
  <sheetViews>
    <sheetView workbookViewId="0">
      <selection activeCell="G3" sqref="G3"/>
    </sheetView>
  </sheetViews>
  <sheetFormatPr baseColWidth="10" defaultRowHeight="12.75" x14ac:dyDescent="0.2"/>
  <cols>
    <col min="1" max="2" width="4.42578125" style="206" customWidth="1"/>
    <col min="3" max="3" width="36.140625" style="206" bestFit="1" customWidth="1"/>
    <col min="4" max="4" width="14.42578125" style="206" customWidth="1"/>
    <col min="5" max="5" width="14.28515625" style="206" customWidth="1"/>
    <col min="6" max="16384" width="11.42578125" style="206"/>
  </cols>
  <sheetData>
    <row r="1" spans="1:7" ht="18.75" customHeight="1" x14ac:dyDescent="0.2">
      <c r="A1" s="359"/>
      <c r="B1" s="359"/>
      <c r="C1" s="359"/>
      <c r="D1" s="359"/>
      <c r="E1" s="359"/>
    </row>
    <row r="2" spans="1:7" ht="18.75" customHeight="1" x14ac:dyDescent="0.2">
      <c r="A2" s="380" t="s">
        <v>235</v>
      </c>
      <c r="B2" s="359"/>
      <c r="C2" s="359"/>
      <c r="D2" s="359"/>
      <c r="E2" s="359"/>
    </row>
    <row r="3" spans="1:7" ht="14.25" customHeight="1" x14ac:dyDescent="0.2">
      <c r="A3" s="359"/>
      <c r="B3" s="359"/>
      <c r="C3" s="359"/>
      <c r="D3" s="359"/>
      <c r="E3" s="359"/>
      <c r="G3" s="487"/>
    </row>
    <row r="4" spans="1:7" ht="14.25" customHeight="1" x14ac:dyDescent="0.2">
      <c r="A4" s="359"/>
      <c r="B4" s="379" t="s">
        <v>521</v>
      </c>
      <c r="C4" s="379"/>
      <c r="D4" s="359"/>
      <c r="E4" s="359"/>
    </row>
    <row r="5" spans="1:7" ht="14.25" customHeight="1" thickBot="1" x14ac:dyDescent="0.25">
      <c r="A5" s="359"/>
      <c r="B5" s="379"/>
      <c r="C5" s="379"/>
      <c r="D5" s="359"/>
      <c r="E5" s="359"/>
    </row>
    <row r="6" spans="1:7" ht="45" customHeight="1" x14ac:dyDescent="0.2">
      <c r="A6" s="359"/>
      <c r="B6" s="359"/>
      <c r="C6" s="359"/>
      <c r="D6" s="385" t="s">
        <v>519</v>
      </c>
      <c r="E6" s="384" t="s">
        <v>518</v>
      </c>
    </row>
    <row r="7" spans="1:7" ht="14.25" customHeight="1" thickBot="1" x14ac:dyDescent="0.25">
      <c r="A7" s="359"/>
      <c r="B7" s="373"/>
      <c r="C7" s="373"/>
      <c r="D7" s="372">
        <v>10</v>
      </c>
      <c r="E7" s="369">
        <v>30</v>
      </c>
    </row>
    <row r="8" spans="1:7" ht="14.25" customHeight="1" thickBot="1" x14ac:dyDescent="0.25">
      <c r="A8" s="359"/>
      <c r="B8" s="401">
        <v>10</v>
      </c>
      <c r="C8" s="402" t="s">
        <v>517</v>
      </c>
      <c r="D8" s="403"/>
      <c r="E8" s="404"/>
    </row>
    <row r="9" spans="1:7" ht="14.25" x14ac:dyDescent="0.2">
      <c r="A9" s="359"/>
      <c r="B9" s="359"/>
      <c r="C9" s="359"/>
      <c r="D9" s="360"/>
      <c r="E9" s="360"/>
    </row>
    <row r="10" spans="1:7" ht="14.25" x14ac:dyDescent="0.2">
      <c r="A10" s="359"/>
      <c r="B10" s="359"/>
      <c r="C10" s="359"/>
      <c r="D10" s="359"/>
      <c r="E10" s="359"/>
    </row>
    <row r="11" spans="1:7" ht="14.25" x14ac:dyDescent="0.2">
      <c r="A11" s="359"/>
      <c r="B11" s="359"/>
      <c r="C11" s="359"/>
      <c r="D11" s="359"/>
      <c r="E11" s="359"/>
    </row>
    <row r="12" spans="1:7" ht="14.25" x14ac:dyDescent="0.2">
      <c r="A12" s="359"/>
      <c r="B12" s="359"/>
      <c r="C12" s="359"/>
      <c r="D12" s="359"/>
      <c r="E12" s="359"/>
    </row>
    <row r="13" spans="1:7" ht="14.25" x14ac:dyDescent="0.2">
      <c r="A13" s="359"/>
      <c r="B13" s="359"/>
      <c r="C13" s="359"/>
      <c r="D13" s="359"/>
      <c r="E13" s="359"/>
    </row>
    <row r="14" spans="1:7" ht="14.25" x14ac:dyDescent="0.2">
      <c r="A14" s="359"/>
      <c r="B14" s="359"/>
      <c r="C14" s="359"/>
      <c r="D14" s="359"/>
      <c r="E14" s="359"/>
    </row>
    <row r="15" spans="1:7" ht="14.25" x14ac:dyDescent="0.2">
      <c r="A15" s="359"/>
      <c r="B15" s="359"/>
      <c r="C15" s="359"/>
      <c r="D15" s="359"/>
      <c r="E15" s="359"/>
    </row>
    <row r="16" spans="1:7" ht="14.25" x14ac:dyDescent="0.2">
      <c r="A16" s="359"/>
      <c r="B16" s="359"/>
      <c r="C16" s="359"/>
      <c r="D16" s="359"/>
      <c r="E16" s="359"/>
    </row>
    <row r="17" spans="1:5" ht="14.25" x14ac:dyDescent="0.2">
      <c r="A17" s="359"/>
      <c r="B17" s="359"/>
      <c r="C17" s="359"/>
      <c r="D17" s="359"/>
      <c r="E17" s="359"/>
    </row>
    <row r="18" spans="1:5" ht="14.25" x14ac:dyDescent="0.2">
      <c r="A18" s="359"/>
      <c r="B18" s="359"/>
      <c r="C18" s="359"/>
      <c r="D18" s="359"/>
      <c r="E18" s="359"/>
    </row>
    <row r="19" spans="1:5" ht="14.25" x14ac:dyDescent="0.2">
      <c r="A19" s="359"/>
      <c r="B19" s="359"/>
      <c r="C19" s="359"/>
      <c r="D19" s="359"/>
      <c r="E19" s="359"/>
    </row>
    <row r="20" spans="1:5" ht="14.25" x14ac:dyDescent="0.2">
      <c r="A20" s="359"/>
      <c r="B20" s="359"/>
      <c r="C20" s="359"/>
      <c r="D20" s="359"/>
      <c r="E20" s="359"/>
    </row>
    <row r="21" spans="1:5" ht="14.25" x14ac:dyDescent="0.2">
      <c r="A21" s="359"/>
      <c r="B21" s="359"/>
      <c r="C21" s="359"/>
      <c r="D21" s="359"/>
      <c r="E21" s="359"/>
    </row>
    <row r="22" spans="1:5" ht="14.25" x14ac:dyDescent="0.2">
      <c r="A22" s="359"/>
      <c r="B22" s="359"/>
      <c r="C22" s="359"/>
      <c r="D22" s="359"/>
      <c r="E22" s="359"/>
    </row>
    <row r="23" spans="1:5" ht="14.25" x14ac:dyDescent="0.2">
      <c r="A23" s="359"/>
      <c r="B23" s="359"/>
      <c r="C23" s="359"/>
      <c r="D23" s="359"/>
      <c r="E23" s="359"/>
    </row>
    <row r="24" spans="1:5" ht="14.25" x14ac:dyDescent="0.2">
      <c r="A24" s="359"/>
      <c r="B24" s="359"/>
      <c r="C24" s="359"/>
      <c r="D24" s="359"/>
      <c r="E24" s="359"/>
    </row>
    <row r="25" spans="1:5" ht="14.25" x14ac:dyDescent="0.2">
      <c r="A25" s="359"/>
      <c r="B25" s="359"/>
      <c r="C25" s="359"/>
      <c r="D25" s="359"/>
      <c r="E25" s="359"/>
    </row>
    <row r="26" spans="1:5" ht="14.25" x14ac:dyDescent="0.2">
      <c r="A26" s="359"/>
      <c r="B26" s="359"/>
      <c r="C26" s="359"/>
      <c r="D26" s="359"/>
      <c r="E26" s="359"/>
    </row>
    <row r="27" spans="1:5" ht="14.25" x14ac:dyDescent="0.2">
      <c r="A27" s="359"/>
      <c r="B27" s="359"/>
      <c r="C27" s="359"/>
      <c r="D27" s="359"/>
      <c r="E27" s="359"/>
    </row>
    <row r="28" spans="1:5" ht="14.25" x14ac:dyDescent="0.2">
      <c r="A28" s="359"/>
      <c r="B28" s="359"/>
      <c r="C28" s="359"/>
      <c r="D28" s="359"/>
      <c r="E28" s="359"/>
    </row>
    <row r="29" spans="1:5" ht="14.25" x14ac:dyDescent="0.2">
      <c r="A29" s="359"/>
      <c r="B29" s="359"/>
      <c r="C29" s="359"/>
      <c r="D29" s="359"/>
      <c r="E29" s="359"/>
    </row>
    <row r="30" spans="1:5" ht="14.25" x14ac:dyDescent="0.2">
      <c r="A30" s="359"/>
      <c r="B30" s="359"/>
      <c r="C30" s="359"/>
      <c r="D30" s="359"/>
      <c r="E30" s="359"/>
    </row>
    <row r="31" spans="1:5" ht="14.25" x14ac:dyDescent="0.2">
      <c r="A31" s="359"/>
      <c r="B31" s="359"/>
      <c r="C31" s="359"/>
      <c r="D31" s="359"/>
      <c r="E31" s="359"/>
    </row>
    <row r="32" spans="1:5" ht="14.25" x14ac:dyDescent="0.2">
      <c r="A32" s="359"/>
      <c r="B32" s="359"/>
      <c r="C32" s="359"/>
      <c r="D32" s="359"/>
      <c r="E32" s="359"/>
    </row>
    <row r="33" spans="1:5" ht="14.25" x14ac:dyDescent="0.2">
      <c r="A33" s="359"/>
      <c r="B33" s="359"/>
      <c r="C33" s="359"/>
      <c r="D33" s="359"/>
      <c r="E33" s="359"/>
    </row>
    <row r="34" spans="1:5" ht="14.25" x14ac:dyDescent="0.2">
      <c r="A34" s="359"/>
      <c r="B34" s="359"/>
      <c r="C34" s="359"/>
      <c r="D34" s="359"/>
      <c r="E34" s="359"/>
    </row>
    <row r="35" spans="1:5" ht="14.25" x14ac:dyDescent="0.2">
      <c r="A35" s="359"/>
      <c r="B35" s="359"/>
      <c r="C35" s="359"/>
      <c r="D35" s="359"/>
      <c r="E35" s="359"/>
    </row>
    <row r="36" spans="1:5" ht="14.25" x14ac:dyDescent="0.2">
      <c r="A36" s="359"/>
      <c r="B36" s="359"/>
      <c r="C36" s="359"/>
      <c r="D36" s="359"/>
      <c r="E36" s="359"/>
    </row>
    <row r="37" spans="1:5" ht="14.25" x14ac:dyDescent="0.2">
      <c r="A37" s="359"/>
      <c r="B37" s="359"/>
      <c r="C37" s="359"/>
      <c r="D37" s="359"/>
      <c r="E37" s="359"/>
    </row>
    <row r="38" spans="1:5" ht="14.25" x14ac:dyDescent="0.2">
      <c r="A38" s="359"/>
      <c r="B38" s="359"/>
      <c r="C38" s="359"/>
      <c r="D38" s="359"/>
      <c r="E38" s="359"/>
    </row>
    <row r="39" spans="1:5" ht="14.25" x14ac:dyDescent="0.2">
      <c r="A39" s="359"/>
      <c r="B39" s="359"/>
      <c r="C39" s="359"/>
      <c r="D39" s="359"/>
      <c r="E39" s="359"/>
    </row>
    <row r="40" spans="1:5" ht="14.25" x14ac:dyDescent="0.2">
      <c r="A40" s="359"/>
      <c r="B40" s="359"/>
      <c r="C40" s="359"/>
      <c r="D40" s="359"/>
      <c r="E40" s="359"/>
    </row>
    <row r="41" spans="1:5" ht="14.25" x14ac:dyDescent="0.2">
      <c r="A41" s="359"/>
      <c r="B41" s="359"/>
      <c r="C41" s="359"/>
      <c r="D41" s="359"/>
      <c r="E41" s="359"/>
    </row>
    <row r="42" spans="1:5" ht="14.25" x14ac:dyDescent="0.2">
      <c r="A42" s="359"/>
      <c r="B42" s="359"/>
      <c r="C42" s="359"/>
      <c r="D42" s="359"/>
      <c r="E42" s="359"/>
    </row>
    <row r="43" spans="1:5" ht="14.25" x14ac:dyDescent="0.2">
      <c r="A43" s="359"/>
      <c r="B43" s="359"/>
      <c r="C43" s="359"/>
      <c r="D43" s="359"/>
      <c r="E43" s="359"/>
    </row>
    <row r="44" spans="1:5" ht="14.25" x14ac:dyDescent="0.2">
      <c r="A44" s="359"/>
      <c r="B44" s="359"/>
      <c r="C44" s="359"/>
      <c r="D44" s="359"/>
      <c r="E44" s="359"/>
    </row>
    <row r="45" spans="1:5" ht="14.25" x14ac:dyDescent="0.2">
      <c r="A45" s="359"/>
      <c r="B45" s="359"/>
      <c r="C45" s="359"/>
      <c r="D45" s="359"/>
      <c r="E45" s="359"/>
    </row>
    <row r="46" spans="1:5" ht="14.25" x14ac:dyDescent="0.2">
      <c r="A46" s="359"/>
      <c r="B46" s="359"/>
      <c r="C46" s="359"/>
      <c r="D46" s="359"/>
      <c r="E46" s="359"/>
    </row>
    <row r="47" spans="1:5" ht="14.25" x14ac:dyDescent="0.2">
      <c r="A47" s="359"/>
      <c r="B47" s="359"/>
      <c r="C47" s="359"/>
      <c r="D47" s="359"/>
      <c r="E47" s="359"/>
    </row>
    <row r="48" spans="1:5" ht="14.25" x14ac:dyDescent="0.2">
      <c r="A48" s="359"/>
      <c r="B48" s="359"/>
      <c r="C48" s="359"/>
      <c r="D48" s="359"/>
      <c r="E48" s="359"/>
    </row>
    <row r="49" spans="1:5" ht="14.25" x14ac:dyDescent="0.2">
      <c r="A49" s="359"/>
      <c r="B49" s="359"/>
      <c r="C49" s="359"/>
      <c r="D49" s="359"/>
      <c r="E49" s="359"/>
    </row>
    <row r="50" spans="1:5" ht="14.25" x14ac:dyDescent="0.2">
      <c r="A50" s="359"/>
      <c r="B50" s="359"/>
      <c r="C50" s="359"/>
      <c r="D50" s="359"/>
      <c r="E50" s="359"/>
    </row>
    <row r="51" spans="1:5" ht="14.25" x14ac:dyDescent="0.2">
      <c r="A51" s="359"/>
      <c r="B51" s="359"/>
      <c r="C51" s="359"/>
      <c r="D51" s="359"/>
      <c r="E51" s="359"/>
    </row>
    <row r="52" spans="1:5" ht="14.25" x14ac:dyDescent="0.2">
      <c r="A52" s="359"/>
      <c r="B52" s="359"/>
      <c r="C52" s="359"/>
      <c r="D52" s="359"/>
      <c r="E52" s="359"/>
    </row>
    <row r="53" spans="1:5" ht="14.25" x14ac:dyDescent="0.2">
      <c r="A53" s="359"/>
      <c r="B53" s="359"/>
      <c r="C53" s="359"/>
      <c r="D53" s="359"/>
      <c r="E53" s="359"/>
    </row>
    <row r="54" spans="1:5" ht="14.25" x14ac:dyDescent="0.2">
      <c r="A54" s="359"/>
      <c r="B54" s="359"/>
      <c r="C54" s="359"/>
      <c r="D54" s="359"/>
      <c r="E54" s="359"/>
    </row>
    <row r="55" spans="1:5" ht="14.25" x14ac:dyDescent="0.2">
      <c r="A55" s="359"/>
      <c r="B55" s="359"/>
      <c r="C55" s="359"/>
      <c r="D55" s="359"/>
      <c r="E55" s="359"/>
    </row>
    <row r="56" spans="1:5" ht="14.25" x14ac:dyDescent="0.2">
      <c r="A56" s="359"/>
      <c r="B56" s="359"/>
      <c r="C56" s="359"/>
      <c r="D56" s="359"/>
      <c r="E56" s="359"/>
    </row>
    <row r="57" spans="1:5" ht="14.25" x14ac:dyDescent="0.2">
      <c r="A57" s="359"/>
      <c r="B57" s="359"/>
      <c r="C57" s="359"/>
      <c r="D57" s="359"/>
      <c r="E57" s="359"/>
    </row>
    <row r="58" spans="1:5" ht="14.25" x14ac:dyDescent="0.2">
      <c r="A58" s="359"/>
      <c r="B58" s="359"/>
      <c r="C58" s="359"/>
      <c r="D58" s="359"/>
      <c r="E58" s="359"/>
    </row>
    <row r="59" spans="1:5" ht="14.25" x14ac:dyDescent="0.2">
      <c r="A59" s="359"/>
      <c r="B59" s="359"/>
      <c r="C59" s="359"/>
      <c r="D59" s="359"/>
      <c r="E59" s="359"/>
    </row>
    <row r="60" spans="1:5" ht="14.25" x14ac:dyDescent="0.2">
      <c r="A60" s="359"/>
      <c r="B60" s="359"/>
      <c r="C60" s="359"/>
      <c r="D60" s="359"/>
      <c r="E60" s="359"/>
    </row>
    <row r="61" spans="1:5" ht="14.25" x14ac:dyDescent="0.2">
      <c r="A61" s="359"/>
      <c r="B61" s="359"/>
      <c r="C61" s="359"/>
      <c r="D61" s="359"/>
      <c r="E61" s="359"/>
    </row>
    <row r="62" spans="1:5" ht="14.25" x14ac:dyDescent="0.2">
      <c r="A62" s="359"/>
      <c r="B62" s="359"/>
      <c r="C62" s="359"/>
      <c r="D62" s="359"/>
      <c r="E62" s="359"/>
    </row>
    <row r="63" spans="1:5" ht="14.25" x14ac:dyDescent="0.2">
      <c r="A63" s="359"/>
      <c r="B63" s="359"/>
      <c r="C63" s="359"/>
      <c r="D63" s="359"/>
      <c r="E63" s="359"/>
    </row>
    <row r="64" spans="1:5" ht="14.25" x14ac:dyDescent="0.2">
      <c r="A64" s="359"/>
      <c r="B64" s="359"/>
      <c r="C64" s="359"/>
      <c r="D64" s="359"/>
      <c r="E64" s="359"/>
    </row>
    <row r="65" spans="1:5" ht="14.25" x14ac:dyDescent="0.2">
      <c r="A65" s="359"/>
      <c r="B65" s="359"/>
      <c r="C65" s="359"/>
      <c r="D65" s="359"/>
      <c r="E65" s="359"/>
    </row>
  </sheetData>
  <pageMargins left="0.7" right="0.7" top="0.75" bottom="0.75" header="0.3" footer="0.3"/>
  <pageSetup paperSize="9" orientation="portrait" horizontalDpi="144" verticalDpi="144"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7"/>
  <sheetViews>
    <sheetView workbookViewId="0"/>
  </sheetViews>
  <sheetFormatPr baseColWidth="10" defaultRowHeight="14.25" x14ac:dyDescent="0.2"/>
  <cols>
    <col min="1" max="1" width="4.28515625" style="22" customWidth="1"/>
    <col min="2" max="2" width="4.42578125" style="22" customWidth="1"/>
    <col min="3" max="3" width="7.5703125" style="22" customWidth="1"/>
    <col min="4" max="10" width="14.28515625" style="22" customWidth="1"/>
    <col min="11" max="16384" width="11.42578125" style="22"/>
  </cols>
  <sheetData>
    <row r="1" spans="1:15" ht="18.75" customHeight="1" x14ac:dyDescent="0.2"/>
    <row r="2" spans="1:15" ht="18.75" customHeight="1" x14ac:dyDescent="0.2">
      <c r="A2" s="23" t="s">
        <v>523</v>
      </c>
      <c r="B2" s="24"/>
      <c r="C2" s="24"/>
      <c r="D2" s="25"/>
      <c r="E2" s="25"/>
      <c r="F2" s="25"/>
    </row>
    <row r="3" spans="1:15" ht="14.25" customHeight="1" x14ac:dyDescent="0.2">
      <c r="A3" s="23"/>
      <c r="B3" s="24"/>
      <c r="C3" s="24"/>
      <c r="D3" s="25"/>
      <c r="E3" s="25"/>
      <c r="F3" s="25"/>
      <c r="O3" s="131"/>
    </row>
    <row r="4" spans="1:15" ht="14.25" customHeight="1" x14ac:dyDescent="0.2">
      <c r="A4" s="23"/>
      <c r="B4" s="26" t="s">
        <v>521</v>
      </c>
      <c r="C4" s="26"/>
      <c r="D4" s="25"/>
      <c r="E4" s="25"/>
      <c r="F4" s="25"/>
    </row>
    <row r="5" spans="1:15" ht="14.25" customHeight="1" x14ac:dyDescent="0.2">
      <c r="A5" s="23"/>
      <c r="B5" s="24"/>
      <c r="C5" s="24"/>
      <c r="D5" s="25"/>
      <c r="E5" s="25"/>
      <c r="F5" s="25"/>
    </row>
    <row r="6" spans="1:15" ht="14.25" customHeight="1" x14ac:dyDescent="0.2">
      <c r="B6" s="32"/>
      <c r="C6" s="32"/>
      <c r="D6" s="554" t="s">
        <v>527</v>
      </c>
      <c r="E6" s="555"/>
      <c r="F6" s="568" t="s">
        <v>530</v>
      </c>
      <c r="G6" s="555"/>
      <c r="H6" s="568" t="s">
        <v>531</v>
      </c>
      <c r="I6" s="555"/>
      <c r="J6" s="568" t="s">
        <v>532</v>
      </c>
      <c r="K6" s="567"/>
      <c r="L6" s="567"/>
      <c r="M6" s="555"/>
      <c r="N6" s="617" t="s">
        <v>536</v>
      </c>
      <c r="O6" s="619" t="s">
        <v>537</v>
      </c>
    </row>
    <row r="7" spans="1:15" ht="27" x14ac:dyDescent="0.2">
      <c r="B7" s="32"/>
      <c r="C7" s="32"/>
      <c r="D7" s="405" t="s">
        <v>524</v>
      </c>
      <c r="E7" s="310" t="s">
        <v>526</v>
      </c>
      <c r="F7" s="310" t="s">
        <v>528</v>
      </c>
      <c r="G7" s="310" t="s">
        <v>529</v>
      </c>
      <c r="H7" s="310" t="s">
        <v>524</v>
      </c>
      <c r="I7" s="310" t="s">
        <v>526</v>
      </c>
      <c r="J7" s="310" t="s">
        <v>533</v>
      </c>
      <c r="K7" s="310" t="s">
        <v>534</v>
      </c>
      <c r="L7" s="310" t="s">
        <v>535</v>
      </c>
      <c r="M7" s="310" t="s">
        <v>58</v>
      </c>
      <c r="N7" s="618"/>
      <c r="O7" s="620"/>
    </row>
    <row r="8" spans="1:15" ht="14.25" customHeight="1" thickBot="1" x14ac:dyDescent="0.25">
      <c r="B8" s="32"/>
      <c r="C8" s="32"/>
      <c r="D8" s="306">
        <v>10</v>
      </c>
      <c r="E8" s="308">
        <v>20</v>
      </c>
      <c r="F8" s="308">
        <v>30</v>
      </c>
      <c r="G8" s="308">
        <v>40</v>
      </c>
      <c r="H8" s="308">
        <v>50</v>
      </c>
      <c r="I8" s="308">
        <v>60</v>
      </c>
      <c r="J8" s="308">
        <v>70</v>
      </c>
      <c r="K8" s="308">
        <v>80</v>
      </c>
      <c r="L8" s="308">
        <v>90</v>
      </c>
      <c r="M8" s="308">
        <v>100</v>
      </c>
      <c r="N8" s="308">
        <v>110</v>
      </c>
      <c r="O8" s="312">
        <v>120</v>
      </c>
    </row>
    <row r="9" spans="1:15" ht="14.25" customHeight="1" x14ac:dyDescent="0.2">
      <c r="B9" s="200">
        <v>10</v>
      </c>
      <c r="C9" s="407" t="s">
        <v>525</v>
      </c>
      <c r="D9" s="127">
        <v>25379.879000000001</v>
      </c>
      <c r="E9" s="178"/>
      <c r="F9" s="178"/>
      <c r="G9" s="178"/>
      <c r="H9" s="178"/>
      <c r="I9" s="178"/>
      <c r="J9" s="178">
        <v>1097.8800000000001</v>
      </c>
      <c r="K9" s="178"/>
      <c r="L9" s="178"/>
      <c r="M9" s="178">
        <v>1097.8800000000001</v>
      </c>
      <c r="N9" s="412">
        <v>1</v>
      </c>
      <c r="O9" s="413">
        <v>2.5000000000000001E-2</v>
      </c>
    </row>
    <row r="10" spans="1:15" ht="14.25" customHeight="1" thickBot="1" x14ac:dyDescent="0.25">
      <c r="B10" s="408">
        <v>20</v>
      </c>
      <c r="C10" s="409" t="s">
        <v>58</v>
      </c>
      <c r="D10" s="184">
        <f>+D9</f>
        <v>25379.879000000001</v>
      </c>
      <c r="E10" s="185">
        <f t="shared" ref="E10:M10" si="0">+E9</f>
        <v>0</v>
      </c>
      <c r="F10" s="185">
        <f t="shared" si="0"/>
        <v>0</v>
      </c>
      <c r="G10" s="185">
        <f t="shared" si="0"/>
        <v>0</v>
      </c>
      <c r="H10" s="185">
        <f t="shared" si="0"/>
        <v>0</v>
      </c>
      <c r="I10" s="185">
        <f t="shared" si="0"/>
        <v>0</v>
      </c>
      <c r="J10" s="185">
        <f t="shared" si="0"/>
        <v>1097.8800000000001</v>
      </c>
      <c r="K10" s="185">
        <f t="shared" si="0"/>
        <v>0</v>
      </c>
      <c r="L10" s="185">
        <f t="shared" si="0"/>
        <v>0</v>
      </c>
      <c r="M10" s="185">
        <f t="shared" si="0"/>
        <v>1097.8800000000001</v>
      </c>
      <c r="N10" s="410">
        <v>1</v>
      </c>
      <c r="O10" s="411">
        <v>2.5000000000000001E-2</v>
      </c>
    </row>
    <row r="11" spans="1:15" ht="14.25" customHeight="1" x14ac:dyDescent="0.2"/>
    <row r="12" spans="1:15" ht="14.25" customHeight="1" x14ac:dyDescent="0.2"/>
    <row r="13" spans="1:15" ht="14.25" customHeight="1" x14ac:dyDescent="0.2"/>
    <row r="14" spans="1:15" ht="14.25" customHeight="1" x14ac:dyDescent="0.2"/>
    <row r="15" spans="1:15" ht="14.25" customHeight="1" x14ac:dyDescent="0.2"/>
    <row r="16" spans="1:15"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sheetData>
  <mergeCells count="6">
    <mergeCell ref="N6:N7"/>
    <mergeCell ref="O6:O7"/>
    <mergeCell ref="D6:E6"/>
    <mergeCell ref="F6:G6"/>
    <mergeCell ref="H6:I6"/>
    <mergeCell ref="J6:M6"/>
  </mergeCells>
  <pageMargins left="0.7" right="0.7" top="0.75" bottom="0.75" header="0.3" footer="0.3"/>
  <pageSetup paperSize="9" orientation="portrait" verticalDpi="144"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0"/>
  <sheetViews>
    <sheetView workbookViewId="0"/>
  </sheetViews>
  <sheetFormatPr baseColWidth="10" defaultRowHeight="14.25" x14ac:dyDescent="0.2"/>
  <cols>
    <col min="1" max="2" width="4.28515625" style="22" customWidth="1"/>
    <col min="3" max="3" width="40.28515625" style="22" customWidth="1"/>
    <col min="4" max="10" width="14.28515625" style="22" customWidth="1"/>
    <col min="11" max="16384" width="11.42578125" style="22"/>
  </cols>
  <sheetData>
    <row r="1" spans="1:6" ht="18.75" customHeight="1" x14ac:dyDescent="0.2"/>
    <row r="2" spans="1:6" ht="18.75" customHeight="1" x14ac:dyDescent="0.2">
      <c r="A2" s="23" t="s">
        <v>380</v>
      </c>
      <c r="B2" s="23"/>
      <c r="C2" s="24"/>
      <c r="D2" s="25"/>
      <c r="E2" s="25"/>
      <c r="F2" s="486"/>
    </row>
    <row r="3" spans="1:6" ht="14.25" customHeight="1" x14ac:dyDescent="0.2">
      <c r="A3" s="23"/>
      <c r="B3" s="23"/>
      <c r="C3" s="24"/>
      <c r="D3" s="25"/>
      <c r="E3" s="25"/>
      <c r="F3" s="25"/>
    </row>
    <row r="4" spans="1:6" ht="14.25" customHeight="1" x14ac:dyDescent="0.2">
      <c r="A4" s="23"/>
      <c r="B4" s="26" t="s">
        <v>521</v>
      </c>
      <c r="D4" s="25"/>
      <c r="E4" s="25"/>
      <c r="F4" s="25"/>
    </row>
    <row r="5" spans="1:6" ht="14.25" customHeight="1" thickBot="1" x14ac:dyDescent="0.25">
      <c r="A5" s="23"/>
      <c r="B5" s="23"/>
      <c r="C5" s="24"/>
      <c r="D5" s="33"/>
      <c r="E5" s="25"/>
      <c r="F5" s="25"/>
    </row>
    <row r="6" spans="1:6" ht="14.25" customHeight="1" x14ac:dyDescent="0.2">
      <c r="C6" s="32"/>
      <c r="D6" s="448" t="s">
        <v>538</v>
      </c>
    </row>
    <row r="7" spans="1:6" ht="14.25" customHeight="1" thickBot="1" x14ac:dyDescent="0.25">
      <c r="B7" s="34"/>
      <c r="C7" s="148"/>
      <c r="D7" s="415">
        <v>10</v>
      </c>
    </row>
    <row r="8" spans="1:6" ht="14.25" customHeight="1" x14ac:dyDescent="0.2">
      <c r="B8" s="416">
        <v>10</v>
      </c>
      <c r="C8" s="109" t="s">
        <v>539</v>
      </c>
      <c r="D8" s="150">
        <v>15055.683999999999</v>
      </c>
    </row>
    <row r="9" spans="1:6" ht="14.25" customHeight="1" x14ac:dyDescent="0.2">
      <c r="B9" s="416">
        <v>20</v>
      </c>
      <c r="C9" s="99" t="s">
        <v>540</v>
      </c>
      <c r="D9" s="414">
        <v>2.5000000000000001E-2</v>
      </c>
    </row>
    <row r="10" spans="1:6" ht="14.25" customHeight="1" thickBot="1" x14ac:dyDescent="0.25">
      <c r="B10" s="417">
        <v>30</v>
      </c>
      <c r="C10" s="108" t="s">
        <v>541</v>
      </c>
      <c r="D10" s="216">
        <v>376.39210000000003</v>
      </c>
    </row>
  </sheetData>
  <pageMargins left="0.7" right="0.7" top="0.75" bottom="0.75" header="0.3" footer="0.3"/>
  <pageSetup paperSize="9" orientation="portrait" verticalDpi="14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tabColor rgb="FF00B050"/>
  </sheetPr>
  <dimension ref="A1:I18"/>
  <sheetViews>
    <sheetView workbookViewId="0"/>
  </sheetViews>
  <sheetFormatPr baseColWidth="10" defaultRowHeight="14.25" x14ac:dyDescent="0.2"/>
  <cols>
    <col min="1" max="2" width="4.28515625" style="22" customWidth="1"/>
    <col min="3" max="3" width="67.85546875" style="22" bestFit="1" customWidth="1"/>
    <col min="4" max="8" width="14.28515625" style="22" customWidth="1"/>
    <col min="9" max="16384" width="11.42578125" style="22"/>
  </cols>
  <sheetData>
    <row r="1" spans="1:9" ht="18.75" customHeight="1" x14ac:dyDescent="0.2"/>
    <row r="2" spans="1:9" ht="18.75" customHeight="1" x14ac:dyDescent="0.2">
      <c r="A2" s="23" t="s">
        <v>2</v>
      </c>
      <c r="B2" s="24"/>
      <c r="C2" s="24"/>
      <c r="D2" s="25"/>
      <c r="E2" s="25"/>
      <c r="F2" s="25"/>
      <c r="G2" s="25"/>
      <c r="I2" s="131"/>
    </row>
    <row r="3" spans="1:9" ht="14.25" customHeight="1" x14ac:dyDescent="0.2">
      <c r="A3" s="23"/>
      <c r="B3" s="24"/>
      <c r="C3" s="24"/>
      <c r="D3" s="25"/>
      <c r="E3" s="25"/>
      <c r="F3" s="25"/>
      <c r="G3" s="25"/>
    </row>
    <row r="4" spans="1:9" ht="14.25" customHeight="1" x14ac:dyDescent="0.2">
      <c r="A4" s="23"/>
      <c r="B4" s="26" t="s">
        <v>522</v>
      </c>
      <c r="C4" s="27"/>
      <c r="D4" s="25"/>
      <c r="E4" s="25"/>
      <c r="F4" s="25"/>
      <c r="G4" s="25"/>
    </row>
    <row r="5" spans="1:9" ht="14.25" customHeight="1" thickBot="1" x14ac:dyDescent="0.25">
      <c r="A5" s="23"/>
      <c r="B5" s="24"/>
      <c r="C5" s="24"/>
      <c r="D5" s="25"/>
      <c r="E5" s="25"/>
      <c r="F5" s="25"/>
      <c r="G5" s="25"/>
    </row>
    <row r="6" spans="1:9" ht="14.25" customHeight="1" x14ac:dyDescent="0.2">
      <c r="B6" s="28"/>
      <c r="C6" s="28"/>
      <c r="D6" s="36" t="s">
        <v>44</v>
      </c>
      <c r="E6" s="44" t="s">
        <v>46</v>
      </c>
      <c r="F6" s="37" t="s">
        <v>46</v>
      </c>
      <c r="G6" s="37" t="s">
        <v>59</v>
      </c>
      <c r="H6" s="55" t="s">
        <v>65</v>
      </c>
    </row>
    <row r="7" spans="1:9" ht="14.25" customHeight="1" x14ac:dyDescent="0.2">
      <c r="B7" s="32"/>
      <c r="C7" s="41"/>
      <c r="D7" s="542" t="s">
        <v>58</v>
      </c>
      <c r="E7" s="544" t="s">
        <v>66</v>
      </c>
      <c r="F7" s="544"/>
      <c r="G7" s="544"/>
      <c r="H7" s="545"/>
    </row>
    <row r="8" spans="1:9" ht="18.75" thickBot="1" x14ac:dyDescent="0.25">
      <c r="B8" s="32"/>
      <c r="C8" s="46"/>
      <c r="D8" s="543"/>
      <c r="E8" s="308" t="s">
        <v>67</v>
      </c>
      <c r="F8" s="308" t="s">
        <v>68</v>
      </c>
      <c r="G8" s="38" t="s">
        <v>69</v>
      </c>
      <c r="H8" s="311" t="s">
        <v>70</v>
      </c>
    </row>
    <row r="9" spans="1:9" ht="14.25" customHeight="1" x14ac:dyDescent="0.2">
      <c r="B9" s="91">
        <v>1</v>
      </c>
      <c r="C9" s="100" t="s">
        <v>386</v>
      </c>
      <c r="D9" s="83">
        <v>24916.428</v>
      </c>
      <c r="E9" s="84">
        <v>24916.428</v>
      </c>
      <c r="F9" s="84"/>
      <c r="G9" s="84"/>
      <c r="H9" s="85"/>
    </row>
    <row r="10" spans="1:9" ht="14.25" customHeight="1" x14ac:dyDescent="0.2">
      <c r="B10" s="88">
        <v>2</v>
      </c>
      <c r="C10" s="101" t="s">
        <v>387</v>
      </c>
      <c r="D10" s="61">
        <v>24916.428</v>
      </c>
      <c r="E10" s="62"/>
      <c r="F10" s="62"/>
      <c r="G10" s="62"/>
      <c r="H10" s="57"/>
    </row>
    <row r="11" spans="1:9" ht="14.25" customHeight="1" x14ac:dyDescent="0.2">
      <c r="B11" s="88">
        <v>3</v>
      </c>
      <c r="C11" s="101" t="s">
        <v>388</v>
      </c>
      <c r="D11" s="42">
        <v>24916.428</v>
      </c>
      <c r="E11" s="62"/>
      <c r="F11" s="62"/>
      <c r="G11" s="62"/>
      <c r="H11" s="57"/>
    </row>
    <row r="12" spans="1:9" ht="14.25" customHeight="1" x14ac:dyDescent="0.2">
      <c r="B12" s="54">
        <v>4</v>
      </c>
      <c r="C12" s="101" t="s">
        <v>389</v>
      </c>
      <c r="D12" s="42">
        <v>3292.8240000000001</v>
      </c>
      <c r="E12" s="43">
        <v>3239.9859999999999</v>
      </c>
      <c r="F12" s="62">
        <v>52.838000000000001</v>
      </c>
      <c r="G12" s="62"/>
      <c r="H12" s="57"/>
    </row>
    <row r="13" spans="1:9" ht="14.25" customHeight="1" x14ac:dyDescent="0.2">
      <c r="B13" s="88">
        <v>5</v>
      </c>
      <c r="C13" s="102" t="s">
        <v>71</v>
      </c>
      <c r="D13" s="42"/>
      <c r="E13" s="43"/>
      <c r="F13" s="62"/>
      <c r="G13" s="62"/>
      <c r="H13" s="57"/>
    </row>
    <row r="14" spans="1:9" ht="14.25" customHeight="1" x14ac:dyDescent="0.2">
      <c r="B14" s="88">
        <v>6</v>
      </c>
      <c r="C14" s="102" t="s">
        <v>390</v>
      </c>
      <c r="D14" s="42"/>
      <c r="E14" s="43"/>
      <c r="F14" s="62"/>
      <c r="G14" s="62"/>
      <c r="H14" s="63"/>
    </row>
    <row r="15" spans="1:9" ht="14.25" customHeight="1" x14ac:dyDescent="0.2">
      <c r="B15" s="88">
        <v>7</v>
      </c>
      <c r="C15" s="102" t="s">
        <v>72</v>
      </c>
      <c r="D15" s="42"/>
      <c r="E15" s="43"/>
      <c r="F15" s="62"/>
      <c r="G15" s="62"/>
      <c r="H15" s="57"/>
    </row>
    <row r="16" spans="1:9" ht="14.25" customHeight="1" x14ac:dyDescent="0.2">
      <c r="B16" s="88">
        <v>8</v>
      </c>
      <c r="C16" s="102" t="s">
        <v>73</v>
      </c>
      <c r="D16" s="42"/>
      <c r="E16" s="43"/>
      <c r="F16" s="62"/>
      <c r="G16" s="62"/>
      <c r="H16" s="57"/>
    </row>
    <row r="17" spans="2:8" ht="14.25" customHeight="1" x14ac:dyDescent="0.2">
      <c r="B17" s="88">
        <v>9</v>
      </c>
      <c r="C17" s="101" t="s">
        <v>40</v>
      </c>
      <c r="D17" s="42"/>
      <c r="E17" s="43"/>
      <c r="F17" s="43"/>
      <c r="G17" s="43"/>
      <c r="H17" s="57"/>
    </row>
    <row r="18" spans="2:8" ht="14.25" customHeight="1" thickBot="1" x14ac:dyDescent="0.25">
      <c r="B18" s="64">
        <v>10</v>
      </c>
      <c r="C18" s="48" t="s">
        <v>74</v>
      </c>
      <c r="D18" s="51">
        <v>28209.252</v>
      </c>
      <c r="E18" s="113">
        <v>28156.414000000001</v>
      </c>
      <c r="F18" s="113">
        <v>52.838000000000001</v>
      </c>
      <c r="G18" s="113"/>
      <c r="H18" s="114"/>
    </row>
  </sheetData>
  <mergeCells count="2">
    <mergeCell ref="D7:D8"/>
    <mergeCell ref="E7:H7"/>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tabColor rgb="FF00B050"/>
  </sheetPr>
  <dimension ref="A1:E24"/>
  <sheetViews>
    <sheetView workbookViewId="0"/>
  </sheetViews>
  <sheetFormatPr baseColWidth="10" defaultRowHeight="14.25" x14ac:dyDescent="0.2"/>
  <cols>
    <col min="1" max="1" width="4.28515625" style="22" customWidth="1"/>
    <col min="2" max="2" width="27.7109375" style="22" bestFit="1" customWidth="1"/>
    <col min="3" max="4" width="23.7109375" style="22" customWidth="1"/>
    <col min="5" max="5" width="27.7109375" style="22" bestFit="1" customWidth="1"/>
    <col min="6" max="16384" width="11.42578125" style="22"/>
  </cols>
  <sheetData>
    <row r="1" spans="1:5" ht="18.75" customHeight="1" x14ac:dyDescent="0.2"/>
    <row r="2" spans="1:5" ht="18.75" customHeight="1" x14ac:dyDescent="0.2">
      <c r="A2" s="23" t="s">
        <v>383</v>
      </c>
      <c r="B2" s="24"/>
      <c r="C2" s="24"/>
      <c r="D2" s="25"/>
      <c r="E2" s="131"/>
    </row>
    <row r="3" spans="1:5" ht="14.25" customHeight="1" x14ac:dyDescent="0.2">
      <c r="A3" s="23"/>
      <c r="B3" s="24"/>
      <c r="C3" s="24"/>
      <c r="D3" s="25"/>
    </row>
    <row r="4" spans="1:5" ht="14.25" customHeight="1" x14ac:dyDescent="0.2">
      <c r="A4" s="23"/>
      <c r="B4" s="26" t="s">
        <v>521</v>
      </c>
      <c r="C4" s="27"/>
      <c r="D4" s="25"/>
    </row>
    <row r="5" spans="1:5" ht="14.25" customHeight="1" thickBot="1" x14ac:dyDescent="0.25"/>
    <row r="6" spans="1:5" ht="14.25" customHeight="1" x14ac:dyDescent="0.2">
      <c r="B6" s="36" t="s">
        <v>44</v>
      </c>
      <c r="C6" s="44" t="s">
        <v>46</v>
      </c>
      <c r="D6" s="37" t="s">
        <v>46</v>
      </c>
      <c r="E6" s="55" t="s">
        <v>62</v>
      </c>
    </row>
    <row r="7" spans="1:5" ht="15" thickBot="1" x14ac:dyDescent="0.25">
      <c r="B7" s="309" t="s">
        <v>75</v>
      </c>
      <c r="C7" s="307" t="s">
        <v>76</v>
      </c>
      <c r="D7" s="457" t="s">
        <v>77</v>
      </c>
      <c r="E7" s="66" t="s">
        <v>78</v>
      </c>
    </row>
    <row r="8" spans="1:5" ht="14.25" customHeight="1" x14ac:dyDescent="0.2">
      <c r="B8" s="121" t="s">
        <v>613</v>
      </c>
      <c r="C8" s="317" t="s">
        <v>79</v>
      </c>
      <c r="D8" s="317" t="s">
        <v>620</v>
      </c>
      <c r="E8" s="458" t="s">
        <v>395</v>
      </c>
    </row>
    <row r="9" spans="1:5" ht="14.25" customHeight="1" x14ac:dyDescent="0.2">
      <c r="B9" s="129" t="s">
        <v>614</v>
      </c>
      <c r="C9" s="318" t="s">
        <v>79</v>
      </c>
      <c r="D9" s="318" t="s">
        <v>620</v>
      </c>
      <c r="E9" s="315" t="s">
        <v>396</v>
      </c>
    </row>
    <row r="10" spans="1:5" ht="14.25" customHeight="1" x14ac:dyDescent="0.2">
      <c r="B10" s="129" t="s">
        <v>616</v>
      </c>
      <c r="C10" s="318" t="s">
        <v>79</v>
      </c>
      <c r="D10" s="318" t="s">
        <v>620</v>
      </c>
      <c r="E10" s="315" t="s">
        <v>617</v>
      </c>
    </row>
    <row r="11" spans="1:5" ht="14.25" customHeight="1" x14ac:dyDescent="0.2">
      <c r="B11" s="129" t="s">
        <v>615</v>
      </c>
      <c r="C11" s="318" t="s">
        <v>79</v>
      </c>
      <c r="D11" s="318" t="s">
        <v>80</v>
      </c>
      <c r="E11" s="315" t="s">
        <v>398</v>
      </c>
    </row>
    <row r="12" spans="1:5" ht="14.25" customHeight="1" x14ac:dyDescent="0.2">
      <c r="B12" s="129" t="s">
        <v>391</v>
      </c>
      <c r="C12" s="318" t="s">
        <v>619</v>
      </c>
      <c r="D12" s="318" t="s">
        <v>80</v>
      </c>
      <c r="E12" s="315" t="s">
        <v>397</v>
      </c>
    </row>
    <row r="13" spans="1:5" ht="14.25" customHeight="1" x14ac:dyDescent="0.2">
      <c r="B13" s="129" t="s">
        <v>392</v>
      </c>
      <c r="C13" s="318" t="s">
        <v>619</v>
      </c>
      <c r="D13" s="318" t="s">
        <v>80</v>
      </c>
      <c r="E13" s="315" t="s">
        <v>397</v>
      </c>
    </row>
    <row r="14" spans="1:5" ht="14.25" customHeight="1" x14ac:dyDescent="0.2">
      <c r="B14" s="129" t="s">
        <v>393</v>
      </c>
      <c r="C14" s="318" t="s">
        <v>619</v>
      </c>
      <c r="D14" s="318" t="s">
        <v>80</v>
      </c>
      <c r="E14" s="315" t="s">
        <v>394</v>
      </c>
    </row>
    <row r="15" spans="1:5" ht="14.25" customHeight="1" x14ac:dyDescent="0.2">
      <c r="B15" s="129" t="s">
        <v>618</v>
      </c>
      <c r="C15" s="318" t="s">
        <v>619</v>
      </c>
      <c r="D15" s="318" t="s">
        <v>80</v>
      </c>
      <c r="E15" s="315" t="s">
        <v>394</v>
      </c>
    </row>
    <row r="16" spans="1:5" ht="14.25" customHeight="1" x14ac:dyDescent="0.2">
      <c r="B16" s="129"/>
      <c r="C16" s="318"/>
      <c r="D16" s="318"/>
      <c r="E16" s="315"/>
    </row>
    <row r="17" spans="2:5" ht="14.25" customHeight="1" x14ac:dyDescent="0.2">
      <c r="B17" s="129"/>
      <c r="C17" s="318"/>
      <c r="D17" s="318"/>
      <c r="E17" s="315"/>
    </row>
    <row r="18" spans="2:5" ht="14.25" customHeight="1" x14ac:dyDescent="0.2">
      <c r="B18" s="129"/>
      <c r="C18" s="318"/>
      <c r="D18" s="318"/>
      <c r="E18" s="315"/>
    </row>
    <row r="19" spans="2:5" ht="14.25" customHeight="1" x14ac:dyDescent="0.2">
      <c r="B19" s="129"/>
      <c r="C19" s="318"/>
      <c r="D19" s="318"/>
      <c r="E19" s="315"/>
    </row>
    <row r="20" spans="2:5" ht="14.25" customHeight="1" x14ac:dyDescent="0.2">
      <c r="B20" s="129"/>
      <c r="C20" s="318"/>
      <c r="D20" s="318"/>
      <c r="E20" s="315"/>
    </row>
    <row r="21" spans="2:5" ht="14.25" customHeight="1" x14ac:dyDescent="0.2">
      <c r="B21" s="129"/>
      <c r="C21" s="318"/>
      <c r="D21" s="318"/>
      <c r="E21" s="315"/>
    </row>
    <row r="22" spans="2:5" ht="14.25" customHeight="1" x14ac:dyDescent="0.2">
      <c r="B22" s="129"/>
      <c r="C22" s="318"/>
      <c r="D22" s="318"/>
      <c r="E22" s="315"/>
    </row>
    <row r="23" spans="2:5" ht="14.25" customHeight="1" x14ac:dyDescent="0.2">
      <c r="B23" s="129"/>
      <c r="C23" s="318"/>
      <c r="D23" s="318"/>
      <c r="E23" s="315"/>
    </row>
    <row r="24" spans="2:5" ht="14.25" customHeight="1" thickBot="1" x14ac:dyDescent="0.25">
      <c r="B24" s="191"/>
      <c r="C24" s="319"/>
      <c r="D24" s="319"/>
      <c r="E24" s="316"/>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3">
    <tabColor rgb="FF00B050"/>
  </sheetPr>
  <dimension ref="A1:I105"/>
  <sheetViews>
    <sheetView workbookViewId="0"/>
  </sheetViews>
  <sheetFormatPr baseColWidth="10" defaultRowHeight="14.25" x14ac:dyDescent="0.2"/>
  <cols>
    <col min="1" max="2" width="4.28515625" style="194" customWidth="1"/>
    <col min="3" max="3" width="2.140625" style="194" customWidth="1"/>
    <col min="4" max="4" width="153.140625" style="194" customWidth="1"/>
    <col min="5" max="6" width="14.28515625" style="194" customWidth="1"/>
    <col min="7" max="16384" width="11.42578125" style="194"/>
  </cols>
  <sheetData>
    <row r="1" spans="1:5" ht="18.75" customHeight="1" x14ac:dyDescent="0.2"/>
    <row r="2" spans="1:5" ht="18.75" customHeight="1" x14ac:dyDescent="0.2">
      <c r="A2" s="195" t="s">
        <v>321</v>
      </c>
      <c r="B2" s="197"/>
      <c r="C2" s="197"/>
      <c r="D2" s="482"/>
      <c r="E2" s="196"/>
    </row>
    <row r="3" spans="1:5" ht="14.25" customHeight="1" x14ac:dyDescent="0.2">
      <c r="A3" s="195"/>
      <c r="B3" s="197"/>
      <c r="C3" s="197"/>
      <c r="D3" s="197"/>
      <c r="E3" s="196"/>
    </row>
    <row r="4" spans="1:5" ht="14.25" customHeight="1" x14ac:dyDescent="0.2">
      <c r="A4" s="195"/>
      <c r="B4" s="237" t="s">
        <v>521</v>
      </c>
      <c r="C4" s="198"/>
      <c r="D4" s="198"/>
      <c r="E4" s="196"/>
    </row>
    <row r="5" spans="1:5" s="227" customFormat="1" ht="14.25" customHeight="1" thickBot="1" x14ac:dyDescent="0.2">
      <c r="A5" s="230"/>
      <c r="B5" s="231"/>
      <c r="C5" s="225"/>
      <c r="D5" s="225"/>
      <c r="E5" s="226"/>
    </row>
    <row r="6" spans="1:5" s="227" customFormat="1" ht="14.25" customHeight="1" x14ac:dyDescent="0.15">
      <c r="A6" s="230"/>
      <c r="B6" s="549" t="s">
        <v>399</v>
      </c>
      <c r="C6" s="550"/>
      <c r="D6" s="550"/>
      <c r="E6" s="551"/>
    </row>
    <row r="7" spans="1:5" s="227" customFormat="1" ht="14.25" customHeight="1" x14ac:dyDescent="0.15">
      <c r="A7" s="230"/>
      <c r="B7" s="141">
        <v>1</v>
      </c>
      <c r="C7" s="217" t="s">
        <v>275</v>
      </c>
      <c r="D7" s="218"/>
      <c r="E7" s="232">
        <v>2061.8710000000001</v>
      </c>
    </row>
    <row r="8" spans="1:5" s="227" customFormat="1" ht="14.25" customHeight="1" x14ac:dyDescent="0.15">
      <c r="A8" s="230"/>
      <c r="B8" s="141"/>
      <c r="C8" s="217"/>
      <c r="D8" s="320" t="s">
        <v>402</v>
      </c>
      <c r="E8" s="321">
        <f>+E7</f>
        <v>2061.8710000000001</v>
      </c>
    </row>
    <row r="9" spans="1:5" s="227" customFormat="1" ht="14.25" customHeight="1" x14ac:dyDescent="0.15">
      <c r="A9" s="230"/>
      <c r="B9" s="141"/>
      <c r="C9" s="217"/>
      <c r="D9" s="320" t="s">
        <v>403</v>
      </c>
      <c r="E9" s="321">
        <v>0</v>
      </c>
    </row>
    <row r="10" spans="1:5" s="227" customFormat="1" ht="14.25" customHeight="1" x14ac:dyDescent="0.15">
      <c r="A10" s="230"/>
      <c r="B10" s="141">
        <v>2</v>
      </c>
      <c r="C10" s="217" t="s">
        <v>279</v>
      </c>
      <c r="D10" s="218"/>
      <c r="E10" s="232">
        <v>1315.0129999999999</v>
      </c>
    </row>
    <row r="11" spans="1:5" s="227" customFormat="1" ht="14.25" customHeight="1" x14ac:dyDescent="0.15">
      <c r="A11" s="230"/>
      <c r="B11" s="141">
        <v>3</v>
      </c>
      <c r="C11" s="217" t="s">
        <v>280</v>
      </c>
      <c r="D11" s="218"/>
      <c r="E11" s="232">
        <v>41.391607</v>
      </c>
    </row>
    <row r="12" spans="1:5" s="227" customFormat="1" ht="14.25" customHeight="1" x14ac:dyDescent="0.15">
      <c r="A12" s="230"/>
      <c r="B12" s="141">
        <v>5</v>
      </c>
      <c r="C12" s="217" t="s">
        <v>400</v>
      </c>
      <c r="D12" s="218"/>
      <c r="E12" s="232">
        <v>0</v>
      </c>
    </row>
    <row r="13" spans="1:5" s="227" customFormat="1" ht="14.25" customHeight="1" x14ac:dyDescent="0.15">
      <c r="A13" s="230"/>
      <c r="B13" s="141" t="s">
        <v>276</v>
      </c>
      <c r="C13" s="217" t="s">
        <v>401</v>
      </c>
      <c r="D13" s="218"/>
      <c r="E13" s="232">
        <v>0</v>
      </c>
    </row>
    <row r="14" spans="1:5" s="227" customFormat="1" ht="14.25" customHeight="1" x14ac:dyDescent="0.15">
      <c r="A14" s="230"/>
      <c r="B14" s="213">
        <v>6</v>
      </c>
      <c r="C14" s="233" t="s">
        <v>277</v>
      </c>
      <c r="D14" s="234"/>
      <c r="E14" s="235">
        <f>SUM(E8:E13)</f>
        <v>3418.275607</v>
      </c>
    </row>
    <row r="15" spans="1:5" s="227" customFormat="1" ht="14.25" customHeight="1" x14ac:dyDescent="0.15">
      <c r="A15" s="230"/>
      <c r="B15" s="546" t="s">
        <v>278</v>
      </c>
      <c r="C15" s="547"/>
      <c r="D15" s="547"/>
      <c r="E15" s="548"/>
    </row>
    <row r="16" spans="1:5" s="227" customFormat="1" ht="14.25" customHeight="1" x14ac:dyDescent="0.15">
      <c r="A16" s="230"/>
      <c r="B16" s="141">
        <v>7</v>
      </c>
      <c r="C16" s="217" t="s">
        <v>281</v>
      </c>
      <c r="D16" s="218"/>
      <c r="E16" s="232">
        <v>-14.74</v>
      </c>
    </row>
    <row r="17" spans="1:5" s="227" customFormat="1" ht="14.25" customHeight="1" x14ac:dyDescent="0.15">
      <c r="A17" s="230"/>
      <c r="B17" s="141">
        <v>8</v>
      </c>
      <c r="C17" s="217" t="s">
        <v>287</v>
      </c>
      <c r="D17" s="218"/>
      <c r="E17" s="232">
        <v>-0.76800000000000002</v>
      </c>
    </row>
    <row r="18" spans="1:5" s="227" customFormat="1" ht="14.25" customHeight="1" x14ac:dyDescent="0.15">
      <c r="A18" s="230"/>
      <c r="B18" s="141">
        <v>10</v>
      </c>
      <c r="C18" s="217" t="s">
        <v>404</v>
      </c>
      <c r="D18" s="218"/>
      <c r="E18" s="232"/>
    </row>
    <row r="19" spans="1:5" s="227" customFormat="1" ht="14.25" customHeight="1" x14ac:dyDescent="0.15">
      <c r="A19" s="230"/>
      <c r="B19" s="141">
        <v>11</v>
      </c>
      <c r="C19" s="217" t="s">
        <v>288</v>
      </c>
      <c r="D19" s="218"/>
      <c r="E19" s="232"/>
    </row>
    <row r="20" spans="1:5" s="227" customFormat="1" ht="14.25" customHeight="1" x14ac:dyDescent="0.15">
      <c r="A20" s="230"/>
      <c r="B20" s="141">
        <v>12</v>
      </c>
      <c r="C20" s="217" t="s">
        <v>289</v>
      </c>
      <c r="D20" s="218"/>
      <c r="E20" s="232">
        <v>0</v>
      </c>
    </row>
    <row r="21" spans="1:5" s="227" customFormat="1" ht="14.25" customHeight="1" x14ac:dyDescent="0.15">
      <c r="A21" s="230"/>
      <c r="B21" s="141">
        <v>14</v>
      </c>
      <c r="C21" s="217" t="s">
        <v>405</v>
      </c>
      <c r="D21" s="218"/>
      <c r="E21" s="232">
        <v>0</v>
      </c>
    </row>
    <row r="22" spans="1:5" s="227" customFormat="1" ht="14.25" customHeight="1" x14ac:dyDescent="0.15">
      <c r="A22" s="230"/>
      <c r="B22" s="141">
        <v>15</v>
      </c>
      <c r="C22" s="217" t="s">
        <v>406</v>
      </c>
      <c r="D22" s="218"/>
      <c r="E22" s="232">
        <v>0</v>
      </c>
    </row>
    <row r="23" spans="1:5" s="227" customFormat="1" ht="14.25" customHeight="1" x14ac:dyDescent="0.15">
      <c r="A23" s="230"/>
      <c r="B23" s="141">
        <v>16</v>
      </c>
      <c r="C23" s="217" t="s">
        <v>290</v>
      </c>
      <c r="D23" s="218"/>
      <c r="E23" s="232"/>
    </row>
    <row r="24" spans="1:5" s="227" customFormat="1" ht="14.25" customHeight="1" x14ac:dyDescent="0.15">
      <c r="A24" s="230"/>
      <c r="B24" s="141">
        <v>17</v>
      </c>
      <c r="C24" s="217" t="s">
        <v>407</v>
      </c>
      <c r="D24" s="218"/>
      <c r="E24" s="232"/>
    </row>
    <row r="25" spans="1:5" s="227" customFormat="1" ht="14.25" customHeight="1" x14ac:dyDescent="0.15">
      <c r="A25" s="230"/>
      <c r="B25" s="141">
        <v>18</v>
      </c>
      <c r="C25" s="217" t="s">
        <v>408</v>
      </c>
      <c r="D25" s="218"/>
      <c r="E25" s="232"/>
    </row>
    <row r="26" spans="1:5" s="227" customFormat="1" ht="14.25" customHeight="1" x14ac:dyDescent="0.15">
      <c r="A26" s="230"/>
      <c r="B26" s="141">
        <v>19</v>
      </c>
      <c r="C26" s="217" t="s">
        <v>409</v>
      </c>
      <c r="D26" s="218"/>
      <c r="E26" s="232">
        <v>-535.09500000000003</v>
      </c>
    </row>
    <row r="27" spans="1:5" s="227" customFormat="1" ht="14.25" customHeight="1" x14ac:dyDescent="0.15">
      <c r="A27" s="230"/>
      <c r="B27" s="141">
        <v>21</v>
      </c>
      <c r="C27" s="217" t="s">
        <v>410</v>
      </c>
      <c r="D27" s="218"/>
      <c r="E27" s="232">
        <v>-27.748000000000001</v>
      </c>
    </row>
    <row r="28" spans="1:5" s="227" customFormat="1" ht="14.25" customHeight="1" x14ac:dyDescent="0.15">
      <c r="A28" s="230"/>
      <c r="B28" s="141">
        <v>22</v>
      </c>
      <c r="C28" s="217" t="s">
        <v>411</v>
      </c>
      <c r="D28" s="218"/>
      <c r="E28" s="232"/>
    </row>
    <row r="29" spans="1:5" s="227" customFormat="1" ht="14.25" customHeight="1" x14ac:dyDescent="0.15">
      <c r="A29" s="230"/>
      <c r="B29" s="141">
        <v>23</v>
      </c>
      <c r="C29" s="217"/>
      <c r="D29" s="320" t="s">
        <v>412</v>
      </c>
      <c r="E29" s="321"/>
    </row>
    <row r="30" spans="1:5" s="227" customFormat="1" ht="14.25" customHeight="1" x14ac:dyDescent="0.15">
      <c r="A30" s="230"/>
      <c r="B30" s="141">
        <v>25</v>
      </c>
      <c r="C30" s="217"/>
      <c r="D30" s="320" t="s">
        <v>413</v>
      </c>
      <c r="E30" s="321"/>
    </row>
    <row r="31" spans="1:5" s="227" customFormat="1" ht="14.25" customHeight="1" x14ac:dyDescent="0.15">
      <c r="A31" s="230"/>
      <c r="B31" s="141" t="s">
        <v>282</v>
      </c>
      <c r="C31" s="217" t="s">
        <v>414</v>
      </c>
      <c r="D31" s="218"/>
      <c r="E31" s="232"/>
    </row>
    <row r="32" spans="1:5" s="227" customFormat="1" ht="14.25" customHeight="1" x14ac:dyDescent="0.15">
      <c r="A32" s="230"/>
      <c r="B32" s="141" t="s">
        <v>283</v>
      </c>
      <c r="C32" s="217" t="s">
        <v>415</v>
      </c>
      <c r="D32" s="218"/>
      <c r="E32" s="232"/>
    </row>
    <row r="33" spans="1:5" s="227" customFormat="1" ht="14.25" customHeight="1" x14ac:dyDescent="0.15">
      <c r="A33" s="230"/>
      <c r="B33" s="141">
        <v>27</v>
      </c>
      <c r="C33" s="217" t="s">
        <v>416</v>
      </c>
      <c r="D33" s="218"/>
      <c r="E33" s="232"/>
    </row>
    <row r="34" spans="1:5" s="227" customFormat="1" ht="14.25" customHeight="1" x14ac:dyDescent="0.15">
      <c r="A34" s="230"/>
      <c r="B34" s="141">
        <v>28</v>
      </c>
      <c r="C34" s="217" t="s">
        <v>291</v>
      </c>
      <c r="D34" s="218"/>
      <c r="E34" s="232">
        <f>SUM(E16:E33)</f>
        <v>-578.35100000000011</v>
      </c>
    </row>
    <row r="35" spans="1:5" s="227" customFormat="1" ht="14.25" customHeight="1" x14ac:dyDescent="0.15">
      <c r="A35" s="230"/>
      <c r="B35" s="213">
        <v>29</v>
      </c>
      <c r="C35" s="233" t="s">
        <v>417</v>
      </c>
      <c r="D35" s="234"/>
      <c r="E35" s="235">
        <f>+E14+E34</f>
        <v>2839.9246069999999</v>
      </c>
    </row>
    <row r="36" spans="1:5" s="227" customFormat="1" ht="14.25" customHeight="1" x14ac:dyDescent="0.15">
      <c r="A36" s="230"/>
      <c r="B36" s="546" t="s">
        <v>418</v>
      </c>
      <c r="C36" s="547"/>
      <c r="D36" s="547"/>
      <c r="E36" s="548"/>
    </row>
    <row r="37" spans="1:5" s="227" customFormat="1" ht="14.25" customHeight="1" x14ac:dyDescent="0.15">
      <c r="A37" s="230"/>
      <c r="B37" s="141">
        <v>30</v>
      </c>
      <c r="C37" s="217" t="s">
        <v>275</v>
      </c>
      <c r="D37" s="218"/>
      <c r="E37" s="232">
        <v>0</v>
      </c>
    </row>
    <row r="38" spans="1:5" s="227" customFormat="1" ht="14.25" customHeight="1" x14ac:dyDescent="0.15">
      <c r="A38" s="230"/>
      <c r="B38" s="141">
        <v>31</v>
      </c>
      <c r="C38" s="217"/>
      <c r="D38" s="320" t="s">
        <v>292</v>
      </c>
      <c r="E38" s="321">
        <v>0</v>
      </c>
    </row>
    <row r="39" spans="1:5" s="227" customFormat="1" ht="14.25" customHeight="1" x14ac:dyDescent="0.15">
      <c r="A39" s="230"/>
      <c r="B39" s="141">
        <v>32</v>
      </c>
      <c r="C39" s="217"/>
      <c r="D39" s="320" t="s">
        <v>419</v>
      </c>
      <c r="E39" s="321"/>
    </row>
    <row r="40" spans="1:5" s="227" customFormat="1" ht="14.25" customHeight="1" x14ac:dyDescent="0.15">
      <c r="A40" s="230"/>
      <c r="B40" s="141">
        <v>33</v>
      </c>
      <c r="C40" s="217" t="s">
        <v>420</v>
      </c>
      <c r="D40" s="218"/>
      <c r="E40" s="232"/>
    </row>
    <row r="41" spans="1:5" s="227" customFormat="1" ht="14.25" customHeight="1" x14ac:dyDescent="0.15">
      <c r="A41" s="230"/>
      <c r="B41" s="213">
        <v>36</v>
      </c>
      <c r="C41" s="233" t="s">
        <v>421</v>
      </c>
      <c r="D41" s="234"/>
      <c r="E41" s="235">
        <v>0</v>
      </c>
    </row>
    <row r="42" spans="1:5" s="227" customFormat="1" ht="14.25" customHeight="1" x14ac:dyDescent="0.15">
      <c r="A42" s="230"/>
      <c r="B42" s="546" t="s">
        <v>422</v>
      </c>
      <c r="C42" s="547"/>
      <c r="D42" s="547"/>
      <c r="E42" s="548"/>
    </row>
    <row r="43" spans="1:5" s="227" customFormat="1" ht="14.25" customHeight="1" x14ac:dyDescent="0.15">
      <c r="A43" s="230"/>
      <c r="B43" s="141">
        <v>37</v>
      </c>
      <c r="C43" s="217" t="s">
        <v>293</v>
      </c>
      <c r="D43" s="218"/>
      <c r="E43" s="232"/>
    </row>
    <row r="44" spans="1:5" s="227" customFormat="1" ht="14.25" customHeight="1" x14ac:dyDescent="0.15">
      <c r="A44" s="230"/>
      <c r="B44" s="141">
        <v>38</v>
      </c>
      <c r="C44" s="217" t="s">
        <v>423</v>
      </c>
      <c r="D44" s="218"/>
      <c r="E44" s="232"/>
    </row>
    <row r="45" spans="1:5" s="227" customFormat="1" ht="14.25" customHeight="1" x14ac:dyDescent="0.15">
      <c r="A45" s="230"/>
      <c r="B45" s="141">
        <v>39</v>
      </c>
      <c r="C45" s="217" t="s">
        <v>424</v>
      </c>
      <c r="D45" s="218"/>
      <c r="E45" s="232"/>
    </row>
    <row r="46" spans="1:5" s="227" customFormat="1" ht="14.25" customHeight="1" x14ac:dyDescent="0.15">
      <c r="A46" s="230"/>
      <c r="B46" s="141">
        <v>42</v>
      </c>
      <c r="C46" s="217" t="s">
        <v>294</v>
      </c>
      <c r="D46" s="218"/>
      <c r="E46" s="232"/>
    </row>
    <row r="47" spans="1:5" s="227" customFormat="1" ht="14.25" customHeight="1" x14ac:dyDescent="0.15">
      <c r="A47" s="230"/>
      <c r="B47" s="141">
        <v>43</v>
      </c>
      <c r="C47" s="217" t="s">
        <v>425</v>
      </c>
      <c r="D47" s="218"/>
      <c r="E47" s="232"/>
    </row>
    <row r="48" spans="1:5" s="227" customFormat="1" ht="14.25" customHeight="1" x14ac:dyDescent="0.15">
      <c r="A48" s="230"/>
      <c r="B48" s="141">
        <v>44</v>
      </c>
      <c r="C48" s="217" t="s">
        <v>295</v>
      </c>
      <c r="D48" s="218"/>
      <c r="E48" s="232"/>
    </row>
    <row r="49" spans="1:5" s="227" customFormat="1" ht="14.25" customHeight="1" x14ac:dyDescent="0.15">
      <c r="A49" s="230"/>
      <c r="B49" s="213">
        <v>45</v>
      </c>
      <c r="C49" s="233" t="s">
        <v>252</v>
      </c>
      <c r="D49" s="234"/>
      <c r="E49" s="235">
        <f>SUM(E35)</f>
        <v>2839.9246069999999</v>
      </c>
    </row>
    <row r="50" spans="1:5" s="227" customFormat="1" ht="14.25" customHeight="1" x14ac:dyDescent="0.15">
      <c r="A50" s="230"/>
      <c r="B50" s="546" t="s">
        <v>284</v>
      </c>
      <c r="C50" s="547"/>
      <c r="D50" s="547"/>
      <c r="E50" s="548"/>
    </row>
    <row r="51" spans="1:5" s="227" customFormat="1" ht="14.25" customHeight="1" x14ac:dyDescent="0.15">
      <c r="A51" s="230"/>
      <c r="B51" s="141">
        <v>46</v>
      </c>
      <c r="C51" s="217" t="s">
        <v>275</v>
      </c>
      <c r="D51" s="218"/>
      <c r="E51" s="232">
        <v>250</v>
      </c>
    </row>
    <row r="52" spans="1:5" s="227" customFormat="1" ht="14.25" customHeight="1" x14ac:dyDescent="0.15">
      <c r="A52" s="230"/>
      <c r="B52" s="141">
        <v>47</v>
      </c>
      <c r="C52" s="217" t="s">
        <v>426</v>
      </c>
      <c r="D52" s="218"/>
      <c r="E52" s="232"/>
    </row>
    <row r="53" spans="1:5" s="227" customFormat="1" ht="14.25" customHeight="1" x14ac:dyDescent="0.15">
      <c r="A53" s="230"/>
      <c r="B53" s="141">
        <v>50</v>
      </c>
      <c r="C53" s="217" t="s">
        <v>296</v>
      </c>
      <c r="D53" s="218"/>
      <c r="E53" s="232"/>
    </row>
    <row r="54" spans="1:5" s="227" customFormat="1" ht="14.25" customHeight="1" x14ac:dyDescent="0.15">
      <c r="A54" s="230"/>
      <c r="B54" s="213">
        <v>51</v>
      </c>
      <c r="C54" s="233" t="s">
        <v>427</v>
      </c>
      <c r="D54" s="234"/>
      <c r="E54" s="235">
        <f>SUM(E51:E53)</f>
        <v>250</v>
      </c>
    </row>
    <row r="55" spans="1:5" s="227" customFormat="1" ht="14.25" customHeight="1" x14ac:dyDescent="0.15">
      <c r="A55" s="230"/>
      <c r="B55" s="546" t="s">
        <v>428</v>
      </c>
      <c r="C55" s="547"/>
      <c r="D55" s="547"/>
      <c r="E55" s="548"/>
    </row>
    <row r="56" spans="1:5" s="227" customFormat="1" ht="14.25" customHeight="1" x14ac:dyDescent="0.15">
      <c r="A56" s="230"/>
      <c r="B56" s="141">
        <v>52</v>
      </c>
      <c r="C56" s="217" t="s">
        <v>432</v>
      </c>
      <c r="D56" s="218"/>
      <c r="E56" s="232">
        <v>0</v>
      </c>
    </row>
    <row r="57" spans="1:5" s="227" customFormat="1" ht="14.25" customHeight="1" x14ac:dyDescent="0.15">
      <c r="A57" s="230"/>
      <c r="B57" s="141">
        <v>53</v>
      </c>
      <c r="C57" s="217" t="s">
        <v>423</v>
      </c>
      <c r="D57" s="218"/>
      <c r="E57" s="232"/>
    </row>
    <row r="58" spans="1:5" s="227" customFormat="1" ht="14.25" customHeight="1" x14ac:dyDescent="0.15">
      <c r="A58" s="230"/>
      <c r="B58" s="141">
        <v>54</v>
      </c>
      <c r="C58" s="217" t="s">
        <v>433</v>
      </c>
      <c r="D58" s="218"/>
      <c r="E58" s="232"/>
    </row>
    <row r="59" spans="1:5" s="227" customFormat="1" ht="14.25" customHeight="1" x14ac:dyDescent="0.15">
      <c r="A59" s="230"/>
      <c r="B59" s="141" t="s">
        <v>429</v>
      </c>
      <c r="C59" s="217"/>
      <c r="D59" s="320" t="s">
        <v>434</v>
      </c>
      <c r="E59" s="321"/>
    </row>
    <row r="60" spans="1:5" s="227" customFormat="1" ht="14.25" customHeight="1" x14ac:dyDescent="0.15">
      <c r="A60" s="230"/>
      <c r="B60" s="141" t="s">
        <v>430</v>
      </c>
      <c r="C60" s="217"/>
      <c r="D60" s="320" t="s">
        <v>435</v>
      </c>
      <c r="E60" s="321"/>
    </row>
    <row r="61" spans="1:5" s="227" customFormat="1" ht="14.25" customHeight="1" x14ac:dyDescent="0.15">
      <c r="A61" s="230"/>
      <c r="B61" s="141">
        <v>55</v>
      </c>
      <c r="C61" s="217" t="s">
        <v>436</v>
      </c>
      <c r="D61" s="218"/>
      <c r="E61" s="232">
        <v>-21.597999999999999</v>
      </c>
    </row>
    <row r="62" spans="1:5" s="227" customFormat="1" ht="14.25" customHeight="1" x14ac:dyDescent="0.15">
      <c r="A62" s="230"/>
      <c r="B62" s="141">
        <v>57</v>
      </c>
      <c r="C62" s="217" t="s">
        <v>437</v>
      </c>
      <c r="D62" s="218"/>
      <c r="E62" s="232">
        <f>SUM(E56:E61)</f>
        <v>-21.597999999999999</v>
      </c>
    </row>
    <row r="63" spans="1:5" s="227" customFormat="1" ht="14.25" customHeight="1" x14ac:dyDescent="0.15">
      <c r="A63" s="230"/>
      <c r="B63" s="213">
        <v>58</v>
      </c>
      <c r="C63" s="233" t="s">
        <v>297</v>
      </c>
      <c r="D63" s="234"/>
      <c r="E63" s="235">
        <f>+E54+E62</f>
        <v>228.40199999999999</v>
      </c>
    </row>
    <row r="64" spans="1:5" s="227" customFormat="1" ht="14.25" customHeight="1" x14ac:dyDescent="0.15">
      <c r="A64" s="230"/>
      <c r="B64" s="213">
        <v>59</v>
      </c>
      <c r="C64" s="233" t="s">
        <v>431</v>
      </c>
      <c r="D64" s="234"/>
      <c r="E64" s="235">
        <f>+E63+E49</f>
        <v>3068.326607</v>
      </c>
    </row>
    <row r="65" spans="1:5" s="227" customFormat="1" ht="14.25" customHeight="1" x14ac:dyDescent="0.15">
      <c r="A65" s="230"/>
      <c r="B65" s="213">
        <v>60</v>
      </c>
      <c r="C65" s="233" t="s">
        <v>298</v>
      </c>
      <c r="D65" s="234"/>
      <c r="E65" s="235">
        <v>15055.684999999999</v>
      </c>
    </row>
    <row r="66" spans="1:5" s="227" customFormat="1" ht="14.25" customHeight="1" x14ac:dyDescent="0.15">
      <c r="A66" s="230"/>
      <c r="B66" s="546" t="s">
        <v>285</v>
      </c>
      <c r="C66" s="547"/>
      <c r="D66" s="547"/>
      <c r="E66" s="548"/>
    </row>
    <row r="67" spans="1:5" s="227" customFormat="1" ht="14.25" customHeight="1" x14ac:dyDescent="0.15">
      <c r="A67" s="230"/>
      <c r="B67" s="141">
        <v>61</v>
      </c>
      <c r="C67" s="217" t="s">
        <v>438</v>
      </c>
      <c r="D67" s="218"/>
      <c r="E67" s="323">
        <f>+E49/E65</f>
        <v>0.18862805691006421</v>
      </c>
    </row>
    <row r="68" spans="1:5" s="227" customFormat="1" ht="14.25" customHeight="1" x14ac:dyDescent="0.15">
      <c r="A68" s="230"/>
      <c r="B68" s="141">
        <v>62</v>
      </c>
      <c r="C68" s="217" t="s">
        <v>439</v>
      </c>
      <c r="D68" s="218"/>
      <c r="E68" s="323">
        <f>+E67</f>
        <v>0.18862805691006421</v>
      </c>
    </row>
    <row r="69" spans="1:5" s="227" customFormat="1" ht="14.25" customHeight="1" x14ac:dyDescent="0.15">
      <c r="A69" s="230"/>
      <c r="B69" s="141">
        <v>63</v>
      </c>
      <c r="C69" s="217" t="s">
        <v>440</v>
      </c>
      <c r="D69" s="218"/>
      <c r="E69" s="323">
        <f>+E64/E65</f>
        <v>0.20379853902363126</v>
      </c>
    </row>
    <row r="70" spans="1:5" s="227" customFormat="1" ht="14.25" customHeight="1" x14ac:dyDescent="0.15">
      <c r="A70" s="230"/>
      <c r="B70" s="141">
        <v>64</v>
      </c>
      <c r="C70" s="217" t="s">
        <v>441</v>
      </c>
      <c r="D70" s="218"/>
      <c r="E70" s="323">
        <v>0.08</v>
      </c>
    </row>
    <row r="71" spans="1:5" s="227" customFormat="1" ht="14.25" customHeight="1" x14ac:dyDescent="0.15">
      <c r="A71" s="230"/>
      <c r="B71" s="141">
        <v>65</v>
      </c>
      <c r="C71" s="217"/>
      <c r="D71" s="218" t="s">
        <v>442</v>
      </c>
      <c r="E71" s="323">
        <v>2.5000000000000001E-2</v>
      </c>
    </row>
    <row r="72" spans="1:5" s="227" customFormat="1" ht="14.25" customHeight="1" x14ac:dyDescent="0.15">
      <c r="A72" s="230"/>
      <c r="B72" s="141">
        <v>66</v>
      </c>
      <c r="C72" s="217"/>
      <c r="D72" s="218" t="s">
        <v>299</v>
      </c>
      <c r="E72" s="323">
        <v>2.5000000000000001E-2</v>
      </c>
    </row>
    <row r="73" spans="1:5" s="227" customFormat="1" ht="14.25" customHeight="1" x14ac:dyDescent="0.15">
      <c r="A73" s="230"/>
      <c r="B73" s="141">
        <v>67</v>
      </c>
      <c r="C73" s="217"/>
      <c r="D73" s="218" t="s">
        <v>300</v>
      </c>
      <c r="E73" s="323">
        <v>0.03</v>
      </c>
    </row>
    <row r="74" spans="1:5" s="227" customFormat="1" ht="14.25" customHeight="1" x14ac:dyDescent="0.15">
      <c r="A74" s="230"/>
      <c r="B74" s="141">
        <v>68</v>
      </c>
      <c r="C74" s="217" t="s">
        <v>443</v>
      </c>
      <c r="D74" s="218"/>
      <c r="E74" s="323">
        <f>+E67-5%</f>
        <v>0.13862805691006419</v>
      </c>
    </row>
    <row r="75" spans="1:5" s="227" customFormat="1" ht="14.25" customHeight="1" x14ac:dyDescent="0.15">
      <c r="A75" s="230"/>
      <c r="B75" s="546" t="s">
        <v>286</v>
      </c>
      <c r="C75" s="547"/>
      <c r="D75" s="547"/>
      <c r="E75" s="548"/>
    </row>
    <row r="76" spans="1:5" s="227" customFormat="1" ht="14.25" customHeight="1" x14ac:dyDescent="0.15">
      <c r="A76" s="230"/>
      <c r="B76" s="141">
        <v>72</v>
      </c>
      <c r="C76" s="217" t="s">
        <v>444</v>
      </c>
      <c r="D76" s="218"/>
      <c r="E76" s="232"/>
    </row>
    <row r="77" spans="1:5" s="227" customFormat="1" ht="14.25" customHeight="1" x14ac:dyDescent="0.15">
      <c r="A77" s="230"/>
      <c r="B77" s="141">
        <v>73</v>
      </c>
      <c r="C77" s="217" t="s">
        <v>445</v>
      </c>
      <c r="D77" s="218"/>
      <c r="E77" s="232"/>
    </row>
    <row r="78" spans="1:5" s="227" customFormat="1" ht="14.25" customHeight="1" x14ac:dyDescent="0.15">
      <c r="A78" s="230"/>
      <c r="B78" s="141">
        <v>75</v>
      </c>
      <c r="C78" s="217" t="s">
        <v>446</v>
      </c>
      <c r="D78" s="218"/>
      <c r="E78" s="232"/>
    </row>
    <row r="79" spans="1:5" s="227" customFormat="1" ht="14.25" customHeight="1" x14ac:dyDescent="0.15">
      <c r="A79" s="230"/>
      <c r="B79" s="546" t="s">
        <v>447</v>
      </c>
      <c r="C79" s="547"/>
      <c r="D79" s="547"/>
      <c r="E79" s="548"/>
    </row>
    <row r="80" spans="1:5" s="227" customFormat="1" ht="14.25" customHeight="1" x14ac:dyDescent="0.15">
      <c r="A80" s="230"/>
      <c r="B80" s="141">
        <v>76</v>
      </c>
      <c r="C80" s="217" t="s">
        <v>301</v>
      </c>
      <c r="D80" s="218"/>
      <c r="E80" s="232"/>
    </row>
    <row r="81" spans="1:5" s="227" customFormat="1" ht="14.25" customHeight="1" x14ac:dyDescent="0.15">
      <c r="A81" s="230"/>
      <c r="B81" s="141">
        <v>77</v>
      </c>
      <c r="C81" s="217" t="s">
        <v>302</v>
      </c>
      <c r="D81" s="218"/>
      <c r="E81" s="232"/>
    </row>
    <row r="82" spans="1:5" s="227" customFormat="1" ht="14.25" customHeight="1" x14ac:dyDescent="0.15">
      <c r="A82" s="230"/>
      <c r="B82" s="141">
        <v>78</v>
      </c>
      <c r="C82" s="217" t="s">
        <v>303</v>
      </c>
      <c r="D82" s="218"/>
      <c r="E82" s="232"/>
    </row>
    <row r="83" spans="1:5" s="227" customFormat="1" ht="14.25" customHeight="1" thickBot="1" x14ac:dyDescent="0.2">
      <c r="A83" s="230"/>
      <c r="B83" s="201">
        <v>79</v>
      </c>
      <c r="C83" s="220" t="s">
        <v>304</v>
      </c>
      <c r="D83" s="221"/>
      <c r="E83" s="236"/>
    </row>
    <row r="84" spans="1:5" s="227" customFormat="1" ht="15" customHeight="1" x14ac:dyDescent="0.15">
      <c r="A84" s="230"/>
      <c r="B84" s="231"/>
      <c r="C84" s="225"/>
      <c r="D84" s="225"/>
      <c r="E84" s="226"/>
    </row>
    <row r="85" spans="1:5" s="227" customFormat="1" ht="15" customHeight="1" x14ac:dyDescent="0.15">
      <c r="A85" s="230"/>
      <c r="B85" s="231"/>
      <c r="C85" s="225"/>
      <c r="D85" s="225"/>
      <c r="E85" s="226"/>
    </row>
    <row r="86" spans="1:5" s="227" customFormat="1" ht="15" customHeight="1" x14ac:dyDescent="0.15">
      <c r="A86" s="230"/>
      <c r="B86" s="231"/>
      <c r="C86" s="225"/>
      <c r="D86" s="225"/>
      <c r="E86" s="226"/>
    </row>
    <row r="87" spans="1:5" s="227" customFormat="1" ht="15" customHeight="1" x14ac:dyDescent="0.15">
      <c r="A87" s="230"/>
      <c r="B87" s="231"/>
      <c r="C87" s="225"/>
      <c r="D87" s="225"/>
      <c r="E87" s="226"/>
    </row>
    <row r="88" spans="1:5" s="227" customFormat="1" ht="15" customHeight="1" x14ac:dyDescent="0.15">
      <c r="A88" s="230"/>
      <c r="B88" s="231"/>
      <c r="C88" s="225"/>
      <c r="D88" s="225"/>
      <c r="E88" s="226"/>
    </row>
    <row r="89" spans="1:5" s="227" customFormat="1" ht="15" customHeight="1" x14ac:dyDescent="0.15">
      <c r="A89" s="230"/>
      <c r="B89" s="231"/>
      <c r="C89" s="225"/>
      <c r="D89" s="225"/>
      <c r="E89" s="226"/>
    </row>
    <row r="90" spans="1:5" s="227" customFormat="1" ht="15" customHeight="1" x14ac:dyDescent="0.15">
      <c r="A90" s="230"/>
      <c r="B90" s="231"/>
      <c r="C90" s="225"/>
      <c r="D90" s="225"/>
      <c r="E90" s="226"/>
    </row>
    <row r="91" spans="1:5" s="228" customFormat="1" ht="15" customHeight="1" x14ac:dyDescent="0.15">
      <c r="B91" s="229"/>
      <c r="C91" s="225"/>
      <c r="D91" s="225"/>
      <c r="E91" s="225"/>
    </row>
    <row r="92" spans="1:5" s="228" customFormat="1" ht="15" customHeight="1" x14ac:dyDescent="0.15">
      <c r="B92" s="229"/>
      <c r="C92" s="225"/>
      <c r="D92" s="225"/>
      <c r="E92" s="225"/>
    </row>
    <row r="93" spans="1:5" s="228" customFormat="1" ht="15" customHeight="1" x14ac:dyDescent="0.15">
      <c r="B93" s="229"/>
      <c r="C93" s="225"/>
      <c r="D93" s="225"/>
      <c r="E93" s="225"/>
    </row>
    <row r="94" spans="1:5" s="228" customFormat="1" ht="15" customHeight="1" x14ac:dyDescent="0.15">
      <c r="B94" s="229"/>
      <c r="C94" s="225"/>
      <c r="D94" s="225"/>
      <c r="E94" s="225"/>
    </row>
    <row r="95" spans="1:5" s="228" customFormat="1" ht="15" customHeight="1" x14ac:dyDescent="0.15">
      <c r="B95" s="229"/>
      <c r="C95" s="225"/>
      <c r="D95" s="225"/>
      <c r="E95" s="225"/>
    </row>
    <row r="96" spans="1:5" s="228" customFormat="1" ht="15" customHeight="1" x14ac:dyDescent="0.15">
      <c r="B96" s="229"/>
      <c r="C96" s="225"/>
      <c r="D96" s="225"/>
      <c r="E96" s="225"/>
    </row>
    <row r="97" spans="1:9" s="228" customFormat="1" ht="15" customHeight="1" x14ac:dyDescent="0.15">
      <c r="B97" s="229"/>
      <c r="C97" s="225"/>
      <c r="D97" s="225"/>
      <c r="E97" s="225"/>
    </row>
    <row r="98" spans="1:9" s="228" customFormat="1" ht="15" customHeight="1" x14ac:dyDescent="0.15">
      <c r="B98" s="229"/>
      <c r="C98" s="225"/>
      <c r="D98" s="225"/>
      <c r="E98" s="225"/>
    </row>
    <row r="99" spans="1:9" s="228" customFormat="1" ht="15" customHeight="1" x14ac:dyDescent="0.15">
      <c r="B99" s="229"/>
      <c r="C99" s="225"/>
      <c r="D99" s="225"/>
      <c r="E99" s="225"/>
    </row>
    <row r="100" spans="1:9" s="223" customFormat="1" ht="15" customHeight="1" x14ac:dyDescent="0.2">
      <c r="A100" s="224"/>
      <c r="B100" s="229"/>
      <c r="C100" s="225"/>
      <c r="D100" s="225"/>
      <c r="E100" s="225"/>
      <c r="F100" s="228"/>
      <c r="G100" s="228"/>
    </row>
    <row r="101" spans="1:9" ht="15" customHeight="1" x14ac:dyDescent="0.2">
      <c r="A101" s="195"/>
      <c r="B101" s="229"/>
      <c r="C101" s="225"/>
      <c r="D101" s="225"/>
      <c r="E101" s="225"/>
      <c r="F101" s="228"/>
    </row>
    <row r="105" spans="1:9" x14ac:dyDescent="0.2">
      <c r="I105" s="222"/>
    </row>
  </sheetData>
  <mergeCells count="9">
    <mergeCell ref="B55:E55"/>
    <mergeCell ref="B66:E66"/>
    <mergeCell ref="B75:E75"/>
    <mergeCell ref="B79:E79"/>
    <mergeCell ref="B6:E6"/>
    <mergeCell ref="B15:E15"/>
    <mergeCell ref="B36:E36"/>
    <mergeCell ref="B42:E42"/>
    <mergeCell ref="B50:E50"/>
  </mergeCells>
  <pageMargins left="0.7" right="0.7" top="0.75" bottom="0.75" header="0.3" footer="0.3"/>
  <pageSetup paperSize="9" orientation="portrait" verticalDpi="14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69"/>
  <sheetViews>
    <sheetView workbookViewId="0"/>
  </sheetViews>
  <sheetFormatPr baseColWidth="10" defaultRowHeight="14.25" x14ac:dyDescent="0.2"/>
  <cols>
    <col min="1" max="2" width="4.28515625" style="194" customWidth="1"/>
    <col min="3" max="3" width="52.42578125" style="194" bestFit="1" customWidth="1"/>
    <col min="4" max="18" width="14.28515625" style="194" customWidth="1"/>
    <col min="19" max="16384" width="11.42578125" style="194"/>
  </cols>
  <sheetData>
    <row r="1" spans="1:18" ht="18.75" customHeight="1" x14ac:dyDescent="0.2"/>
    <row r="2" spans="1:18" ht="18.75" customHeight="1" x14ac:dyDescent="0.2">
      <c r="A2" s="195" t="s">
        <v>644</v>
      </c>
      <c r="B2" s="197"/>
      <c r="C2" s="197"/>
      <c r="D2" s="483"/>
      <c r="E2" s="196"/>
      <c r="F2" s="196"/>
      <c r="G2" s="196"/>
      <c r="H2" s="196"/>
      <c r="I2" s="196"/>
      <c r="J2" s="196"/>
    </row>
    <row r="3" spans="1:18" ht="14.25" customHeight="1" x14ac:dyDescent="0.2">
      <c r="A3" s="195"/>
      <c r="B3" s="197"/>
      <c r="C3" s="197"/>
      <c r="D3" s="196"/>
      <c r="E3" s="196"/>
      <c r="F3" s="196"/>
      <c r="G3" s="196"/>
      <c r="H3" s="196"/>
      <c r="I3" s="196"/>
      <c r="J3" s="196"/>
    </row>
    <row r="4" spans="1:18" ht="14.25" customHeight="1" x14ac:dyDescent="0.2">
      <c r="A4" s="195"/>
      <c r="B4" s="237" t="s">
        <v>521</v>
      </c>
      <c r="C4" s="198"/>
      <c r="D4" s="196"/>
      <c r="E4" s="196"/>
      <c r="F4" s="196"/>
      <c r="G4" s="196"/>
      <c r="H4" s="196"/>
      <c r="I4" s="196"/>
      <c r="J4" s="196"/>
    </row>
    <row r="5" spans="1:18" s="227" customFormat="1" ht="14.25" customHeight="1" thickBot="1" x14ac:dyDescent="0.2">
      <c r="A5" s="230"/>
      <c r="B5" s="239"/>
      <c r="C5" s="240"/>
      <c r="D5" s="241"/>
      <c r="E5" s="241"/>
      <c r="F5" s="241"/>
      <c r="G5" s="241"/>
      <c r="H5" s="241"/>
      <c r="I5" s="241"/>
      <c r="J5" s="241"/>
      <c r="R5" s="324"/>
    </row>
    <row r="6" spans="1:18" s="227" customFormat="1" ht="18" x14ac:dyDescent="0.15">
      <c r="A6" s="230"/>
      <c r="B6" s="149">
        <v>1</v>
      </c>
      <c r="C6" s="302" t="s">
        <v>306</v>
      </c>
      <c r="D6" s="327" t="s">
        <v>621</v>
      </c>
      <c r="E6" s="327" t="s">
        <v>621</v>
      </c>
      <c r="F6" s="327" t="s">
        <v>621</v>
      </c>
      <c r="G6" s="327"/>
      <c r="H6" s="327"/>
      <c r="I6" s="327"/>
      <c r="J6" s="327"/>
      <c r="K6" s="327"/>
      <c r="L6" s="327"/>
      <c r="M6" s="327"/>
      <c r="N6" s="327"/>
      <c r="O6" s="327"/>
      <c r="P6" s="327"/>
      <c r="Q6" s="327"/>
      <c r="R6" s="328"/>
    </row>
    <row r="7" spans="1:18" s="227" customFormat="1" ht="14.25" customHeight="1" x14ac:dyDescent="0.15">
      <c r="A7" s="230"/>
      <c r="B7" s="141"/>
      <c r="C7" s="217" t="s">
        <v>448</v>
      </c>
      <c r="D7" s="329" t="s">
        <v>378</v>
      </c>
      <c r="E7" s="329" t="s">
        <v>378</v>
      </c>
      <c r="F7" s="329" t="s">
        <v>378</v>
      </c>
      <c r="G7" s="329"/>
      <c r="H7" s="329"/>
      <c r="I7" s="329"/>
      <c r="J7" s="329"/>
      <c r="K7" s="329"/>
      <c r="L7" s="329"/>
      <c r="M7" s="329"/>
      <c r="N7" s="329"/>
      <c r="O7" s="329"/>
      <c r="P7" s="329"/>
      <c r="Q7" s="329"/>
      <c r="R7" s="330"/>
    </row>
    <row r="8" spans="1:18" s="227" customFormat="1" ht="14.25" customHeight="1" x14ac:dyDescent="0.15">
      <c r="A8" s="230"/>
      <c r="B8" s="141">
        <v>2</v>
      </c>
      <c r="C8" s="217" t="s">
        <v>449</v>
      </c>
      <c r="D8" s="329" t="s">
        <v>622</v>
      </c>
      <c r="E8" s="329" t="s">
        <v>625</v>
      </c>
      <c r="F8" s="329" t="s">
        <v>627</v>
      </c>
      <c r="G8" s="329"/>
      <c r="H8" s="329"/>
      <c r="I8" s="329"/>
      <c r="J8" s="329"/>
      <c r="K8" s="329"/>
      <c r="L8" s="329"/>
      <c r="M8" s="329"/>
      <c r="N8" s="329"/>
      <c r="O8" s="329"/>
      <c r="P8" s="329"/>
      <c r="Q8" s="329"/>
      <c r="R8" s="330"/>
    </row>
    <row r="9" spans="1:18" s="227" customFormat="1" ht="14.25" customHeight="1" x14ac:dyDescent="0.15">
      <c r="A9" s="230"/>
      <c r="B9" s="141">
        <v>3</v>
      </c>
      <c r="C9" s="217" t="s">
        <v>450</v>
      </c>
      <c r="D9" s="329" t="s">
        <v>465</v>
      </c>
      <c r="E9" s="329" t="s">
        <v>465</v>
      </c>
      <c r="F9" s="329" t="s">
        <v>465</v>
      </c>
      <c r="G9" s="329"/>
      <c r="H9" s="329"/>
      <c r="I9" s="329"/>
      <c r="J9" s="329"/>
      <c r="K9" s="329"/>
      <c r="L9" s="329"/>
      <c r="M9" s="329"/>
      <c r="N9" s="329"/>
      <c r="O9" s="329"/>
      <c r="P9" s="329"/>
      <c r="Q9" s="329"/>
      <c r="R9" s="330"/>
    </row>
    <row r="10" spans="1:18" s="227" customFormat="1" ht="14.25" customHeight="1" x14ac:dyDescent="0.15">
      <c r="A10" s="230"/>
      <c r="B10" s="337"/>
      <c r="C10" s="338" t="s">
        <v>308</v>
      </c>
      <c r="D10" s="339"/>
      <c r="E10" s="339"/>
      <c r="F10" s="339"/>
      <c r="G10" s="339"/>
      <c r="H10" s="339"/>
      <c r="I10" s="339"/>
      <c r="J10" s="339"/>
      <c r="K10" s="339"/>
      <c r="L10" s="339"/>
      <c r="M10" s="339"/>
      <c r="N10" s="339"/>
      <c r="O10" s="339"/>
      <c r="P10" s="339"/>
      <c r="Q10" s="339"/>
      <c r="R10" s="340"/>
    </row>
    <row r="11" spans="1:18" s="227" customFormat="1" ht="14.25" customHeight="1" x14ac:dyDescent="0.15">
      <c r="A11" s="230"/>
      <c r="B11" s="141">
        <v>4</v>
      </c>
      <c r="C11" s="217" t="s">
        <v>451</v>
      </c>
      <c r="D11" s="329" t="s">
        <v>456</v>
      </c>
      <c r="E11" s="329" t="s">
        <v>490</v>
      </c>
      <c r="F11" s="329" t="s">
        <v>490</v>
      </c>
      <c r="G11" s="329"/>
      <c r="H11" s="329"/>
      <c r="I11" s="329"/>
      <c r="J11" s="329"/>
      <c r="K11" s="329"/>
      <c r="L11" s="329"/>
      <c r="M11" s="329"/>
      <c r="N11" s="329"/>
      <c r="O11" s="329"/>
      <c r="P11" s="329"/>
      <c r="Q11" s="329"/>
      <c r="R11" s="330"/>
    </row>
    <row r="12" spans="1:18" s="227" customFormat="1" ht="14.25" customHeight="1" x14ac:dyDescent="0.15">
      <c r="A12" s="230"/>
      <c r="B12" s="141">
        <v>5</v>
      </c>
      <c r="C12" s="217" t="s">
        <v>452</v>
      </c>
      <c r="D12" s="329" t="s">
        <v>456</v>
      </c>
      <c r="E12" s="329" t="s">
        <v>490</v>
      </c>
      <c r="F12" s="329" t="s">
        <v>490</v>
      </c>
      <c r="G12" s="329"/>
      <c r="H12" s="329"/>
      <c r="I12" s="329"/>
      <c r="J12" s="329"/>
      <c r="K12" s="329"/>
      <c r="L12" s="329"/>
      <c r="M12" s="329"/>
      <c r="N12" s="329"/>
      <c r="O12" s="329"/>
      <c r="P12" s="329"/>
      <c r="Q12" s="329"/>
      <c r="R12" s="330"/>
    </row>
    <row r="13" spans="1:18" s="227" customFormat="1" ht="18" x14ac:dyDescent="0.15">
      <c r="A13" s="230"/>
      <c r="B13" s="141">
        <v>6</v>
      </c>
      <c r="C13" s="217" t="s">
        <v>453</v>
      </c>
      <c r="D13" s="329" t="s">
        <v>623</v>
      </c>
      <c r="E13" s="329" t="s">
        <v>623</v>
      </c>
      <c r="F13" s="329" t="s">
        <v>623</v>
      </c>
      <c r="G13" s="329"/>
      <c r="H13" s="329"/>
      <c r="I13" s="329"/>
      <c r="J13" s="329"/>
      <c r="K13" s="329"/>
      <c r="L13" s="329"/>
      <c r="M13" s="329"/>
      <c r="N13" s="329"/>
      <c r="O13" s="329"/>
      <c r="P13" s="329"/>
      <c r="Q13" s="329"/>
      <c r="R13" s="330"/>
    </row>
    <row r="14" spans="1:18" s="227" customFormat="1" ht="18" x14ac:dyDescent="0.15">
      <c r="A14" s="230"/>
      <c r="B14" s="141">
        <v>7</v>
      </c>
      <c r="C14" s="217" t="s">
        <v>454</v>
      </c>
      <c r="D14" s="329" t="s">
        <v>457</v>
      </c>
      <c r="E14" s="329" t="s">
        <v>64</v>
      </c>
      <c r="F14" s="329" t="s">
        <v>64</v>
      </c>
      <c r="G14" s="329"/>
      <c r="H14" s="329"/>
      <c r="I14" s="329"/>
      <c r="J14" s="329"/>
      <c r="K14" s="329"/>
      <c r="L14" s="329"/>
      <c r="M14" s="329"/>
      <c r="N14" s="329"/>
      <c r="O14" s="329"/>
      <c r="P14" s="329"/>
      <c r="Q14" s="329"/>
      <c r="R14" s="330"/>
    </row>
    <row r="15" spans="1:18" s="227" customFormat="1" ht="14.25" customHeight="1" x14ac:dyDescent="0.15">
      <c r="A15" s="230"/>
      <c r="B15" s="141">
        <v>8</v>
      </c>
      <c r="C15" s="217" t="s">
        <v>462</v>
      </c>
      <c r="D15" s="183">
        <v>1565</v>
      </c>
      <c r="E15" s="183">
        <v>50</v>
      </c>
      <c r="F15" s="183">
        <v>200</v>
      </c>
      <c r="G15" s="183"/>
      <c r="H15" s="183"/>
      <c r="I15" s="183"/>
      <c r="J15" s="183"/>
      <c r="K15" s="183"/>
      <c r="L15" s="183"/>
      <c r="M15" s="183"/>
      <c r="N15" s="183"/>
      <c r="O15" s="183"/>
      <c r="P15" s="183"/>
      <c r="Q15" s="183"/>
      <c r="R15" s="125"/>
    </row>
    <row r="16" spans="1:18" s="227" customFormat="1" ht="14.25" customHeight="1" x14ac:dyDescent="0.15">
      <c r="A16" s="230"/>
      <c r="B16" s="141">
        <v>9</v>
      </c>
      <c r="C16" s="217" t="s">
        <v>455</v>
      </c>
      <c r="D16" s="183">
        <v>1565</v>
      </c>
      <c r="E16" s="183">
        <v>50</v>
      </c>
      <c r="F16" s="183">
        <v>200</v>
      </c>
      <c r="G16" s="183"/>
      <c r="H16" s="183"/>
      <c r="I16" s="183"/>
      <c r="J16" s="183"/>
      <c r="K16" s="183"/>
      <c r="L16" s="183"/>
      <c r="M16" s="183"/>
      <c r="N16" s="183"/>
      <c r="O16" s="183"/>
      <c r="P16" s="183"/>
      <c r="Q16" s="183"/>
      <c r="R16" s="125"/>
    </row>
    <row r="17" spans="1:18" s="227" customFormat="1" ht="14.25" customHeight="1" x14ac:dyDescent="0.15">
      <c r="A17" s="230"/>
      <c r="B17" s="141" t="s">
        <v>307</v>
      </c>
      <c r="C17" s="217" t="s">
        <v>463</v>
      </c>
      <c r="D17" s="183">
        <v>100</v>
      </c>
      <c r="E17" s="183">
        <v>100</v>
      </c>
      <c r="F17" s="183">
        <v>100</v>
      </c>
      <c r="G17" s="183"/>
      <c r="H17" s="183"/>
      <c r="I17" s="183"/>
      <c r="J17" s="183"/>
      <c r="K17" s="183"/>
      <c r="L17" s="183"/>
      <c r="M17" s="183"/>
      <c r="N17" s="183"/>
      <c r="O17" s="183"/>
      <c r="P17" s="183"/>
      <c r="Q17" s="183"/>
      <c r="R17" s="125"/>
    </row>
    <row r="18" spans="1:18" s="227" customFormat="1" ht="14.25" customHeight="1" x14ac:dyDescent="0.15">
      <c r="A18" s="230"/>
      <c r="B18" s="141" t="s">
        <v>309</v>
      </c>
      <c r="C18" s="217" t="s">
        <v>464</v>
      </c>
      <c r="D18" s="183" t="s">
        <v>378</v>
      </c>
      <c r="E18" s="183">
        <v>100</v>
      </c>
      <c r="F18" s="183">
        <v>100</v>
      </c>
      <c r="G18" s="183"/>
      <c r="H18" s="183"/>
      <c r="I18" s="183"/>
      <c r="J18" s="183"/>
      <c r="K18" s="183"/>
      <c r="L18" s="183"/>
      <c r="M18" s="183"/>
      <c r="N18" s="183"/>
      <c r="O18" s="183"/>
      <c r="P18" s="183"/>
      <c r="Q18" s="183"/>
      <c r="R18" s="125"/>
    </row>
    <row r="19" spans="1:18" s="227" customFormat="1" ht="18" x14ac:dyDescent="0.15">
      <c r="A19" s="230"/>
      <c r="B19" s="141">
        <v>10</v>
      </c>
      <c r="C19" s="217" t="s">
        <v>310</v>
      </c>
      <c r="D19" s="325" t="s">
        <v>458</v>
      </c>
      <c r="E19" s="325" t="s">
        <v>491</v>
      </c>
      <c r="F19" s="325" t="s">
        <v>491</v>
      </c>
      <c r="G19" s="325"/>
      <c r="H19" s="325"/>
      <c r="I19" s="325"/>
      <c r="J19" s="325"/>
      <c r="K19" s="325"/>
      <c r="L19" s="325"/>
      <c r="M19" s="325"/>
      <c r="N19" s="325"/>
      <c r="O19" s="325"/>
      <c r="P19" s="325"/>
      <c r="Q19" s="325"/>
      <c r="R19" s="326"/>
    </row>
    <row r="20" spans="1:18" s="227" customFormat="1" ht="14.25" customHeight="1" x14ac:dyDescent="0.15">
      <c r="A20" s="230"/>
      <c r="B20" s="141">
        <v>11</v>
      </c>
      <c r="C20" s="217" t="s">
        <v>311</v>
      </c>
      <c r="D20" s="331">
        <v>35229</v>
      </c>
      <c r="E20" s="331">
        <v>42718</v>
      </c>
      <c r="F20" s="331">
        <v>43424</v>
      </c>
      <c r="G20" s="331"/>
      <c r="H20" s="331"/>
      <c r="I20" s="331"/>
      <c r="J20" s="331"/>
      <c r="K20" s="331"/>
      <c r="L20" s="331"/>
      <c r="M20" s="331"/>
      <c r="N20" s="331"/>
      <c r="O20" s="331"/>
      <c r="P20" s="331"/>
      <c r="Q20" s="331"/>
      <c r="R20" s="332"/>
    </row>
    <row r="21" spans="1:18" s="227" customFormat="1" ht="14.25" customHeight="1" x14ac:dyDescent="0.15">
      <c r="A21" s="230"/>
      <c r="B21" s="141">
        <v>12</v>
      </c>
      <c r="C21" s="217" t="s">
        <v>312</v>
      </c>
      <c r="D21" s="183" t="s">
        <v>459</v>
      </c>
      <c r="E21" s="183" t="s">
        <v>492</v>
      </c>
      <c r="F21" s="183" t="s">
        <v>492</v>
      </c>
      <c r="G21" s="183"/>
      <c r="H21" s="183"/>
      <c r="I21" s="183"/>
      <c r="J21" s="183"/>
      <c r="K21" s="183"/>
      <c r="L21" s="183"/>
      <c r="M21" s="183"/>
      <c r="N21" s="183"/>
      <c r="O21" s="183"/>
      <c r="P21" s="183"/>
      <c r="Q21" s="183"/>
      <c r="R21" s="125"/>
    </row>
    <row r="22" spans="1:18" s="227" customFormat="1" ht="14.25" customHeight="1" x14ac:dyDescent="0.15">
      <c r="A22" s="230"/>
      <c r="B22" s="141">
        <v>13</v>
      </c>
      <c r="C22" s="217" t="s">
        <v>313</v>
      </c>
      <c r="D22" s="183" t="s">
        <v>460</v>
      </c>
      <c r="E22" s="331">
        <v>46370</v>
      </c>
      <c r="F22" s="331">
        <v>47077</v>
      </c>
      <c r="G22" s="331"/>
      <c r="H22" s="331"/>
      <c r="I22" s="331"/>
      <c r="J22" s="331"/>
      <c r="K22" s="183"/>
      <c r="L22" s="331"/>
      <c r="M22" s="183"/>
      <c r="N22" s="183"/>
      <c r="O22" s="183"/>
      <c r="P22" s="183"/>
      <c r="Q22" s="183"/>
      <c r="R22" s="332"/>
    </row>
    <row r="23" spans="1:18" s="227" customFormat="1" ht="14.25" customHeight="1" x14ac:dyDescent="0.15">
      <c r="A23" s="230"/>
      <c r="B23" s="141">
        <v>14</v>
      </c>
      <c r="C23" s="217" t="s">
        <v>314</v>
      </c>
      <c r="D23" s="183" t="s">
        <v>461</v>
      </c>
      <c r="E23" s="183" t="s">
        <v>488</v>
      </c>
      <c r="F23" s="183" t="s">
        <v>488</v>
      </c>
      <c r="G23" s="183"/>
      <c r="H23" s="183"/>
      <c r="I23" s="183"/>
      <c r="J23" s="183"/>
      <c r="K23" s="183"/>
      <c r="L23" s="183"/>
      <c r="M23" s="183"/>
      <c r="N23" s="183"/>
      <c r="O23" s="183"/>
      <c r="P23" s="183"/>
      <c r="Q23" s="183"/>
      <c r="R23" s="125"/>
    </row>
    <row r="24" spans="1:18" s="227" customFormat="1" ht="14.25" customHeight="1" x14ac:dyDescent="0.15">
      <c r="A24" s="230"/>
      <c r="B24" s="552">
        <v>15</v>
      </c>
      <c r="C24" s="345" t="s">
        <v>466</v>
      </c>
      <c r="D24" s="345" t="s">
        <v>378</v>
      </c>
      <c r="E24" s="345">
        <v>44544</v>
      </c>
      <c r="F24" s="345">
        <v>45250</v>
      </c>
      <c r="G24" s="345"/>
      <c r="H24" s="345"/>
      <c r="I24" s="345"/>
      <c r="J24" s="345"/>
      <c r="K24" s="345"/>
      <c r="L24" s="345"/>
      <c r="M24" s="345"/>
      <c r="N24" s="345"/>
      <c r="O24" s="345"/>
      <c r="P24" s="345"/>
      <c r="Q24" s="345"/>
      <c r="R24" s="346"/>
    </row>
    <row r="25" spans="1:18" s="227" customFormat="1" ht="18" x14ac:dyDescent="0.15">
      <c r="A25" s="230"/>
      <c r="B25" s="553"/>
      <c r="C25" s="347"/>
      <c r="D25" s="347"/>
      <c r="E25" s="347" t="s">
        <v>493</v>
      </c>
      <c r="F25" s="347" t="s">
        <v>493</v>
      </c>
      <c r="G25" s="347"/>
      <c r="H25" s="347"/>
      <c r="I25" s="347"/>
      <c r="J25" s="347"/>
      <c r="K25" s="182"/>
      <c r="L25" s="182"/>
      <c r="M25" s="182"/>
      <c r="N25" s="182"/>
      <c r="O25" s="182"/>
      <c r="P25" s="182"/>
      <c r="Q25" s="182"/>
      <c r="R25" s="128"/>
    </row>
    <row r="26" spans="1:18" s="227" customFormat="1" ht="14.25" customHeight="1" x14ac:dyDescent="0.15">
      <c r="A26" s="230"/>
      <c r="B26" s="141">
        <v>16</v>
      </c>
      <c r="C26" s="217" t="s">
        <v>467</v>
      </c>
      <c r="D26" s="183" t="s">
        <v>378</v>
      </c>
      <c r="E26" s="183" t="s">
        <v>229</v>
      </c>
      <c r="F26" s="183" t="s">
        <v>229</v>
      </c>
      <c r="G26" s="183"/>
      <c r="H26" s="183"/>
      <c r="I26" s="183"/>
      <c r="J26" s="183"/>
      <c r="K26" s="183"/>
      <c r="L26" s="183"/>
      <c r="M26" s="183"/>
      <c r="N26" s="183"/>
      <c r="O26" s="183"/>
      <c r="P26" s="183"/>
      <c r="Q26" s="183"/>
      <c r="R26" s="125"/>
    </row>
    <row r="27" spans="1:18" s="227" customFormat="1" ht="14.25" customHeight="1" x14ac:dyDescent="0.15">
      <c r="A27" s="230"/>
      <c r="B27" s="337"/>
      <c r="C27" s="338" t="s">
        <v>469</v>
      </c>
      <c r="D27" s="341"/>
      <c r="E27" s="341"/>
      <c r="F27" s="341"/>
      <c r="G27" s="341"/>
      <c r="H27" s="341"/>
      <c r="I27" s="341"/>
      <c r="J27" s="341"/>
      <c r="K27" s="341"/>
      <c r="L27" s="341"/>
      <c r="M27" s="341"/>
      <c r="N27" s="341"/>
      <c r="O27" s="341"/>
      <c r="P27" s="341"/>
      <c r="Q27" s="341"/>
      <c r="R27" s="342"/>
    </row>
    <row r="28" spans="1:18" s="227" customFormat="1" ht="14.25" customHeight="1" x14ac:dyDescent="0.15">
      <c r="A28" s="230"/>
      <c r="B28" s="141">
        <v>17</v>
      </c>
      <c r="C28" s="217" t="s">
        <v>470</v>
      </c>
      <c r="D28" s="183" t="s">
        <v>494</v>
      </c>
      <c r="E28" s="183" t="s">
        <v>624</v>
      </c>
      <c r="F28" s="183" t="s">
        <v>624</v>
      </c>
      <c r="G28" s="183"/>
      <c r="H28" s="183"/>
      <c r="I28" s="183"/>
      <c r="J28" s="183"/>
      <c r="K28" s="183"/>
      <c r="L28" s="183"/>
      <c r="M28" s="183"/>
      <c r="N28" s="183"/>
      <c r="O28" s="183"/>
      <c r="P28" s="183"/>
      <c r="Q28" s="183"/>
      <c r="R28" s="125"/>
    </row>
    <row r="29" spans="1:18" s="227" customFormat="1" ht="18" x14ac:dyDescent="0.15">
      <c r="A29" s="230"/>
      <c r="B29" s="141">
        <v>18</v>
      </c>
      <c r="C29" s="217" t="s">
        <v>471</v>
      </c>
      <c r="D29" s="325" t="s">
        <v>378</v>
      </c>
      <c r="E29" s="325" t="s">
        <v>626</v>
      </c>
      <c r="F29" s="325" t="s">
        <v>628</v>
      </c>
      <c r="G29" s="325"/>
      <c r="H29" s="325"/>
      <c r="I29" s="325"/>
      <c r="J29" s="325"/>
      <c r="K29" s="325"/>
      <c r="L29" s="325"/>
      <c r="M29" s="325"/>
      <c r="N29" s="325"/>
      <c r="O29" s="325"/>
      <c r="P29" s="325"/>
      <c r="Q29" s="325"/>
      <c r="R29" s="326"/>
    </row>
    <row r="30" spans="1:18" s="227" customFormat="1" ht="14.25" customHeight="1" x14ac:dyDescent="0.15">
      <c r="A30" s="230"/>
      <c r="B30" s="141">
        <v>19</v>
      </c>
      <c r="C30" s="217" t="s">
        <v>472</v>
      </c>
      <c r="D30" s="183" t="s">
        <v>378</v>
      </c>
      <c r="E30" s="183" t="s">
        <v>488</v>
      </c>
      <c r="F30" s="183" t="s">
        <v>488</v>
      </c>
      <c r="G30" s="183"/>
      <c r="H30" s="183"/>
      <c r="I30" s="183"/>
      <c r="J30" s="183"/>
      <c r="K30" s="183"/>
      <c r="L30" s="183"/>
      <c r="M30" s="183"/>
      <c r="N30" s="183"/>
      <c r="O30" s="183"/>
      <c r="P30" s="183"/>
      <c r="Q30" s="183"/>
      <c r="R30" s="125"/>
    </row>
    <row r="31" spans="1:18" s="227" customFormat="1" ht="14.25" customHeight="1" x14ac:dyDescent="0.15">
      <c r="A31" s="230"/>
      <c r="B31" s="141" t="s">
        <v>198</v>
      </c>
      <c r="C31" s="217" t="s">
        <v>473</v>
      </c>
      <c r="D31" s="183" t="s">
        <v>378</v>
      </c>
      <c r="E31" s="183" t="s">
        <v>495</v>
      </c>
      <c r="F31" s="183" t="s">
        <v>495</v>
      </c>
      <c r="G31" s="183"/>
      <c r="H31" s="183"/>
      <c r="I31" s="183"/>
      <c r="J31" s="183"/>
      <c r="K31" s="183"/>
      <c r="L31" s="183"/>
      <c r="M31" s="183"/>
      <c r="N31" s="183"/>
      <c r="O31" s="183"/>
      <c r="P31" s="183"/>
      <c r="Q31" s="183"/>
      <c r="R31" s="125"/>
    </row>
    <row r="32" spans="1:18" s="227" customFormat="1" ht="14.25" customHeight="1" x14ac:dyDescent="0.15">
      <c r="A32" s="230"/>
      <c r="B32" s="141" t="s">
        <v>200</v>
      </c>
      <c r="C32" s="217" t="s">
        <v>474</v>
      </c>
      <c r="D32" s="183" t="s">
        <v>378</v>
      </c>
      <c r="E32" s="183" t="s">
        <v>495</v>
      </c>
      <c r="F32" s="183" t="s">
        <v>495</v>
      </c>
      <c r="G32" s="183"/>
      <c r="H32" s="183"/>
      <c r="I32" s="183"/>
      <c r="J32" s="183"/>
      <c r="K32" s="183"/>
      <c r="L32" s="183"/>
      <c r="M32" s="183"/>
      <c r="N32" s="183"/>
      <c r="O32" s="183"/>
      <c r="P32" s="183"/>
      <c r="Q32" s="183"/>
      <c r="R32" s="125"/>
    </row>
    <row r="33" spans="1:18" s="227" customFormat="1" ht="14.25" customHeight="1" x14ac:dyDescent="0.15">
      <c r="A33" s="230"/>
      <c r="B33" s="141">
        <v>21</v>
      </c>
      <c r="C33" s="217" t="s">
        <v>475</v>
      </c>
      <c r="D33" s="183" t="s">
        <v>378</v>
      </c>
      <c r="E33" s="183" t="s">
        <v>461</v>
      </c>
      <c r="F33" s="183" t="s">
        <v>461</v>
      </c>
      <c r="G33" s="183"/>
      <c r="H33" s="183"/>
      <c r="I33" s="183"/>
      <c r="J33" s="183"/>
      <c r="K33" s="183"/>
      <c r="L33" s="183"/>
      <c r="M33" s="183"/>
      <c r="N33" s="183"/>
      <c r="O33" s="183"/>
      <c r="P33" s="183"/>
      <c r="Q33" s="183"/>
      <c r="R33" s="125"/>
    </row>
    <row r="34" spans="1:18" s="227" customFormat="1" ht="14.25" customHeight="1" x14ac:dyDescent="0.15">
      <c r="A34" s="230"/>
      <c r="B34" s="141">
        <v>22</v>
      </c>
      <c r="C34" s="217" t="s">
        <v>315</v>
      </c>
      <c r="D34" s="183" t="s">
        <v>378</v>
      </c>
      <c r="E34" s="183" t="s">
        <v>496</v>
      </c>
      <c r="F34" s="183" t="s">
        <v>496</v>
      </c>
      <c r="G34" s="183"/>
      <c r="H34" s="183"/>
      <c r="I34" s="183"/>
      <c r="J34" s="183"/>
      <c r="K34" s="183"/>
      <c r="L34" s="183"/>
      <c r="M34" s="183"/>
      <c r="N34" s="183"/>
      <c r="O34" s="183"/>
      <c r="P34" s="183"/>
      <c r="Q34" s="183"/>
      <c r="R34" s="125"/>
    </row>
    <row r="35" spans="1:18" s="227" customFormat="1" ht="14.25" customHeight="1" x14ac:dyDescent="0.15">
      <c r="A35" s="230"/>
      <c r="B35" s="337"/>
      <c r="C35" s="338" t="s">
        <v>468</v>
      </c>
      <c r="D35" s="343"/>
      <c r="E35" s="343"/>
      <c r="F35" s="343"/>
      <c r="G35" s="343"/>
      <c r="H35" s="343"/>
      <c r="I35" s="343"/>
      <c r="J35" s="343"/>
      <c r="K35" s="343"/>
      <c r="L35" s="343"/>
      <c r="M35" s="343"/>
      <c r="N35" s="343"/>
      <c r="O35" s="343"/>
      <c r="P35" s="343"/>
      <c r="Q35" s="343"/>
      <c r="R35" s="344"/>
    </row>
    <row r="36" spans="1:18" s="227" customFormat="1" ht="14.25" customHeight="1" x14ac:dyDescent="0.15">
      <c r="A36" s="230"/>
      <c r="B36" s="141">
        <v>23</v>
      </c>
      <c r="C36" s="217" t="s">
        <v>486</v>
      </c>
      <c r="D36" s="333" t="s">
        <v>378</v>
      </c>
      <c r="E36" s="333" t="s">
        <v>487</v>
      </c>
      <c r="F36" s="333" t="s">
        <v>487</v>
      </c>
      <c r="G36" s="333"/>
      <c r="H36" s="333"/>
      <c r="I36" s="333"/>
      <c r="J36" s="333"/>
      <c r="K36" s="333"/>
      <c r="L36" s="333"/>
      <c r="M36" s="333"/>
      <c r="N36" s="333"/>
      <c r="O36" s="333"/>
      <c r="P36" s="333"/>
      <c r="Q36" s="333"/>
      <c r="R36" s="334"/>
    </row>
    <row r="37" spans="1:18" s="227" customFormat="1" ht="163.5" customHeight="1" x14ac:dyDescent="0.15">
      <c r="A37" s="230"/>
      <c r="B37" s="141">
        <v>24</v>
      </c>
      <c r="C37" s="217" t="s">
        <v>316</v>
      </c>
      <c r="D37" s="329" t="s">
        <v>378</v>
      </c>
      <c r="E37" s="329" t="s">
        <v>378</v>
      </c>
      <c r="F37" s="329" t="s">
        <v>378</v>
      </c>
      <c r="G37" s="329"/>
      <c r="H37" s="329"/>
      <c r="I37" s="329"/>
      <c r="J37" s="329"/>
      <c r="K37" s="329"/>
      <c r="L37" s="329"/>
      <c r="M37" s="329"/>
      <c r="N37" s="329"/>
      <c r="O37" s="329"/>
      <c r="P37" s="329"/>
      <c r="Q37" s="329"/>
      <c r="R37" s="330"/>
    </row>
    <row r="38" spans="1:18" s="227" customFormat="1" ht="14.25" customHeight="1" x14ac:dyDescent="0.15">
      <c r="A38" s="230"/>
      <c r="B38" s="141">
        <v>25</v>
      </c>
      <c r="C38" s="217" t="s">
        <v>476</v>
      </c>
      <c r="D38" s="329" t="s">
        <v>378</v>
      </c>
      <c r="E38" s="329" t="s">
        <v>378</v>
      </c>
      <c r="F38" s="329" t="s">
        <v>378</v>
      </c>
      <c r="G38" s="329"/>
      <c r="H38" s="329"/>
      <c r="I38" s="329"/>
      <c r="J38" s="329"/>
      <c r="K38" s="329"/>
      <c r="L38" s="329"/>
      <c r="M38" s="329"/>
      <c r="N38" s="329"/>
      <c r="O38" s="329"/>
      <c r="P38" s="329"/>
      <c r="Q38" s="329"/>
      <c r="R38" s="330"/>
    </row>
    <row r="39" spans="1:18" s="227" customFormat="1" ht="14.25" customHeight="1" x14ac:dyDescent="0.15">
      <c r="A39" s="230"/>
      <c r="B39" s="141">
        <v>26</v>
      </c>
      <c r="C39" s="217" t="s">
        <v>477</v>
      </c>
      <c r="D39" s="329" t="s">
        <v>378</v>
      </c>
      <c r="E39" s="329" t="s">
        <v>378</v>
      </c>
      <c r="F39" s="329" t="s">
        <v>378</v>
      </c>
      <c r="G39" s="329"/>
      <c r="H39" s="329"/>
      <c r="I39" s="329"/>
      <c r="J39" s="329"/>
      <c r="K39" s="329"/>
      <c r="L39" s="329"/>
      <c r="M39" s="329"/>
      <c r="N39" s="329"/>
      <c r="O39" s="329"/>
      <c r="P39" s="329"/>
      <c r="Q39" s="329"/>
      <c r="R39" s="330"/>
    </row>
    <row r="40" spans="1:18" s="227" customFormat="1" ht="14.25" customHeight="1" x14ac:dyDescent="0.15">
      <c r="A40" s="230"/>
      <c r="B40" s="141">
        <v>27</v>
      </c>
      <c r="C40" s="217" t="s">
        <v>478</v>
      </c>
      <c r="D40" s="329" t="s">
        <v>378</v>
      </c>
      <c r="E40" s="329" t="s">
        <v>378</v>
      </c>
      <c r="F40" s="329" t="s">
        <v>378</v>
      </c>
      <c r="G40" s="329"/>
      <c r="H40" s="329"/>
      <c r="I40" s="329"/>
      <c r="J40" s="329"/>
      <c r="K40" s="329"/>
      <c r="L40" s="329"/>
      <c r="M40" s="329"/>
      <c r="N40" s="329"/>
      <c r="O40" s="329"/>
      <c r="P40" s="329"/>
      <c r="Q40" s="329"/>
      <c r="R40" s="330"/>
    </row>
    <row r="41" spans="1:18" s="227" customFormat="1" ht="14.25" customHeight="1" x14ac:dyDescent="0.15">
      <c r="A41" s="230"/>
      <c r="B41" s="141">
        <v>28</v>
      </c>
      <c r="C41" s="217" t="s">
        <v>479</v>
      </c>
      <c r="D41" s="329" t="s">
        <v>378</v>
      </c>
      <c r="E41" s="329" t="s">
        <v>378</v>
      </c>
      <c r="F41" s="329" t="s">
        <v>378</v>
      </c>
      <c r="G41" s="329"/>
      <c r="H41" s="329"/>
      <c r="I41" s="329"/>
      <c r="J41" s="329"/>
      <c r="K41" s="329"/>
      <c r="L41" s="329"/>
      <c r="M41" s="329"/>
      <c r="N41" s="329"/>
      <c r="O41" s="329"/>
      <c r="P41" s="329"/>
      <c r="Q41" s="329"/>
      <c r="R41" s="330"/>
    </row>
    <row r="42" spans="1:18" s="227" customFormat="1" ht="14.25" customHeight="1" x14ac:dyDescent="0.15">
      <c r="A42" s="230"/>
      <c r="B42" s="141">
        <v>29</v>
      </c>
      <c r="C42" s="217" t="s">
        <v>480</v>
      </c>
      <c r="D42" s="329" t="s">
        <v>378</v>
      </c>
      <c r="E42" s="329" t="s">
        <v>378</v>
      </c>
      <c r="F42" s="329" t="s">
        <v>378</v>
      </c>
      <c r="G42" s="329"/>
      <c r="H42" s="329"/>
      <c r="I42" s="329"/>
      <c r="J42" s="329"/>
      <c r="K42" s="329"/>
      <c r="L42" s="329"/>
      <c r="M42" s="329"/>
      <c r="N42" s="329"/>
      <c r="O42" s="329"/>
      <c r="P42" s="329"/>
      <c r="Q42" s="329"/>
      <c r="R42" s="330"/>
    </row>
    <row r="43" spans="1:18" s="227" customFormat="1" ht="183" customHeight="1" x14ac:dyDescent="0.15">
      <c r="A43" s="230"/>
      <c r="B43" s="141">
        <v>30</v>
      </c>
      <c r="C43" s="89" t="s">
        <v>481</v>
      </c>
      <c r="D43" s="329" t="s">
        <v>378</v>
      </c>
      <c r="E43" s="329" t="s">
        <v>461</v>
      </c>
      <c r="F43" s="329" t="s">
        <v>461</v>
      </c>
      <c r="G43" s="329"/>
      <c r="H43" s="329"/>
      <c r="I43" s="329"/>
      <c r="J43" s="329"/>
      <c r="K43" s="329"/>
      <c r="L43" s="329"/>
      <c r="M43" s="329"/>
      <c r="N43" s="329"/>
      <c r="O43" s="329"/>
      <c r="P43" s="329"/>
      <c r="Q43" s="329"/>
      <c r="R43" s="330"/>
    </row>
    <row r="44" spans="1:18" s="227" customFormat="1" ht="150.75" customHeight="1" x14ac:dyDescent="0.15">
      <c r="A44" s="230"/>
      <c r="B44" s="141">
        <v>31</v>
      </c>
      <c r="C44" s="217" t="s">
        <v>317</v>
      </c>
      <c r="D44" s="329" t="s">
        <v>378</v>
      </c>
      <c r="E44" s="329" t="s">
        <v>378</v>
      </c>
      <c r="F44" s="329" t="s">
        <v>378</v>
      </c>
      <c r="G44" s="329"/>
      <c r="H44" s="329"/>
      <c r="I44" s="329"/>
      <c r="J44" s="329"/>
      <c r="K44" s="329"/>
      <c r="L44" s="329"/>
      <c r="M44" s="329"/>
      <c r="N44" s="329"/>
      <c r="O44" s="329"/>
      <c r="P44" s="329"/>
      <c r="Q44" s="329"/>
      <c r="R44" s="330"/>
    </row>
    <row r="45" spans="1:18" s="227" customFormat="1" ht="173.25" customHeight="1" x14ac:dyDescent="0.15">
      <c r="A45" s="230"/>
      <c r="B45" s="141">
        <v>32</v>
      </c>
      <c r="C45" s="217" t="s">
        <v>318</v>
      </c>
      <c r="D45" s="329" t="s">
        <v>378</v>
      </c>
      <c r="E45" s="329" t="s">
        <v>378</v>
      </c>
      <c r="F45" s="329" t="s">
        <v>378</v>
      </c>
      <c r="G45" s="329"/>
      <c r="H45" s="329"/>
      <c r="I45" s="329"/>
      <c r="J45" s="329"/>
      <c r="K45" s="329"/>
      <c r="L45" s="329"/>
      <c r="M45" s="329"/>
      <c r="N45" s="329"/>
      <c r="O45" s="329"/>
      <c r="P45" s="329"/>
      <c r="Q45" s="329"/>
      <c r="R45" s="330"/>
    </row>
    <row r="46" spans="1:18" s="227" customFormat="1" ht="14.25" customHeight="1" x14ac:dyDescent="0.15">
      <c r="A46" s="230"/>
      <c r="B46" s="141">
        <v>33</v>
      </c>
      <c r="C46" s="217" t="s">
        <v>482</v>
      </c>
      <c r="D46" s="329" t="s">
        <v>378</v>
      </c>
      <c r="E46" s="329" t="s">
        <v>378</v>
      </c>
      <c r="F46" s="329" t="s">
        <v>378</v>
      </c>
      <c r="G46" s="329"/>
      <c r="H46" s="329"/>
      <c r="I46" s="329"/>
      <c r="J46" s="329"/>
      <c r="K46" s="329"/>
      <c r="L46" s="329"/>
      <c r="M46" s="329"/>
      <c r="N46" s="329"/>
      <c r="O46" s="329"/>
      <c r="P46" s="329"/>
      <c r="Q46" s="329"/>
      <c r="R46" s="330"/>
    </row>
    <row r="47" spans="1:18" s="227" customFormat="1" ht="9" x14ac:dyDescent="0.15">
      <c r="A47" s="230"/>
      <c r="B47" s="141">
        <v>34</v>
      </c>
      <c r="C47" s="89" t="s">
        <v>483</v>
      </c>
      <c r="D47" s="329" t="s">
        <v>378</v>
      </c>
      <c r="E47" s="329" t="s">
        <v>378</v>
      </c>
      <c r="F47" s="329" t="s">
        <v>378</v>
      </c>
      <c r="G47" s="329"/>
      <c r="H47" s="329"/>
      <c r="I47" s="329"/>
      <c r="J47" s="329"/>
      <c r="K47" s="329"/>
      <c r="L47" s="329"/>
      <c r="M47" s="329"/>
      <c r="N47" s="329"/>
      <c r="O47" s="329"/>
      <c r="P47" s="329"/>
      <c r="Q47" s="329"/>
      <c r="R47" s="330"/>
    </row>
    <row r="48" spans="1:18" s="227" customFormat="1" ht="18" x14ac:dyDescent="0.15">
      <c r="A48" s="230"/>
      <c r="B48" s="141">
        <v>35</v>
      </c>
      <c r="C48" s="217" t="s">
        <v>484</v>
      </c>
      <c r="D48" s="329" t="s">
        <v>385</v>
      </c>
      <c r="E48" s="329" t="s">
        <v>489</v>
      </c>
      <c r="F48" s="329" t="s">
        <v>489</v>
      </c>
      <c r="G48" s="329"/>
      <c r="H48" s="329"/>
      <c r="I48" s="329"/>
      <c r="J48" s="329"/>
      <c r="K48" s="329"/>
      <c r="L48" s="329"/>
      <c r="M48" s="329"/>
      <c r="N48" s="329"/>
      <c r="O48" s="329"/>
      <c r="P48" s="329"/>
      <c r="Q48" s="329"/>
      <c r="R48" s="330"/>
    </row>
    <row r="49" spans="1:18" s="227" customFormat="1" ht="14.25" customHeight="1" x14ac:dyDescent="0.15">
      <c r="A49" s="230"/>
      <c r="B49" s="141">
        <v>36</v>
      </c>
      <c r="C49" s="217" t="s">
        <v>319</v>
      </c>
      <c r="D49" s="329" t="s">
        <v>461</v>
      </c>
      <c r="E49" s="329" t="s">
        <v>461</v>
      </c>
      <c r="F49" s="329" t="s">
        <v>461</v>
      </c>
      <c r="G49" s="329"/>
      <c r="H49" s="329"/>
      <c r="I49" s="329"/>
      <c r="J49" s="329"/>
      <c r="K49" s="329"/>
      <c r="L49" s="329"/>
      <c r="M49" s="329"/>
      <c r="N49" s="329"/>
      <c r="O49" s="329"/>
      <c r="P49" s="329"/>
      <c r="Q49" s="329"/>
      <c r="R49" s="330"/>
    </row>
    <row r="50" spans="1:18" s="227" customFormat="1" ht="14.25" customHeight="1" thickBot="1" x14ac:dyDescent="0.2">
      <c r="A50" s="230"/>
      <c r="B50" s="201">
        <v>37</v>
      </c>
      <c r="C50" s="220" t="s">
        <v>485</v>
      </c>
      <c r="D50" s="335" t="s">
        <v>378</v>
      </c>
      <c r="E50" s="335" t="s">
        <v>378</v>
      </c>
      <c r="F50" s="335" t="s">
        <v>378</v>
      </c>
      <c r="G50" s="335"/>
      <c r="H50" s="335"/>
      <c r="I50" s="335"/>
      <c r="J50" s="335"/>
      <c r="K50" s="335"/>
      <c r="L50" s="335"/>
      <c r="M50" s="335"/>
      <c r="N50" s="335"/>
      <c r="O50" s="335"/>
      <c r="P50" s="335"/>
      <c r="Q50" s="335"/>
      <c r="R50" s="336"/>
    </row>
    <row r="51" spans="1:18" s="227" customFormat="1" ht="15" customHeight="1" x14ac:dyDescent="0.15">
      <c r="A51" s="230"/>
      <c r="B51" s="242"/>
      <c r="C51" s="46"/>
      <c r="D51" s="243"/>
      <c r="E51" s="243"/>
      <c r="F51" s="243"/>
      <c r="G51" s="243"/>
      <c r="H51" s="243"/>
      <c r="I51" s="243"/>
      <c r="J51" s="243"/>
    </row>
    <row r="52" spans="1:18" s="227" customFormat="1" ht="15" customHeight="1" x14ac:dyDescent="0.15">
      <c r="A52" s="230"/>
      <c r="B52" s="231"/>
      <c r="C52" s="225"/>
      <c r="D52" s="226"/>
      <c r="E52" s="226"/>
      <c r="F52" s="226"/>
      <c r="G52" s="226"/>
      <c r="H52" s="226"/>
      <c r="I52" s="226"/>
      <c r="J52" s="226"/>
    </row>
    <row r="53" spans="1:18" s="227" customFormat="1" ht="15" customHeight="1" x14ac:dyDescent="0.15">
      <c r="A53" s="230"/>
      <c r="B53" s="231"/>
      <c r="C53" s="225"/>
      <c r="D53" s="226"/>
      <c r="E53" s="226"/>
      <c r="F53" s="226"/>
      <c r="G53" s="226"/>
      <c r="H53" s="226"/>
      <c r="I53" s="226"/>
      <c r="J53" s="226"/>
    </row>
    <row r="54" spans="1:18" s="227" customFormat="1" ht="15" customHeight="1" x14ac:dyDescent="0.15">
      <c r="A54" s="230"/>
      <c r="B54" s="231"/>
      <c r="C54" s="225"/>
      <c r="D54" s="226"/>
      <c r="E54" s="226"/>
      <c r="F54" s="226"/>
      <c r="G54" s="226"/>
      <c r="H54" s="226"/>
      <c r="I54" s="226"/>
      <c r="J54" s="226"/>
    </row>
    <row r="55" spans="1:18" s="227" customFormat="1" ht="15" customHeight="1" x14ac:dyDescent="0.15">
      <c r="A55" s="230"/>
      <c r="B55" s="231"/>
      <c r="C55" s="225"/>
      <c r="D55" s="226"/>
      <c r="E55" s="226"/>
      <c r="F55" s="226"/>
      <c r="G55" s="226"/>
      <c r="H55" s="226"/>
      <c r="I55" s="226"/>
      <c r="J55" s="226"/>
    </row>
    <row r="56" spans="1:18" s="227" customFormat="1" ht="15" customHeight="1" x14ac:dyDescent="0.15">
      <c r="A56" s="230"/>
      <c r="B56" s="231"/>
      <c r="C56" s="225"/>
      <c r="D56" s="226"/>
      <c r="E56" s="226"/>
      <c r="F56" s="226"/>
      <c r="G56" s="226"/>
      <c r="H56" s="226"/>
      <c r="I56" s="226"/>
      <c r="J56" s="226"/>
    </row>
    <row r="57" spans="1:18" s="227" customFormat="1" ht="15" customHeight="1" x14ac:dyDescent="0.15">
      <c r="A57" s="230"/>
      <c r="B57" s="231"/>
      <c r="C57" s="225"/>
      <c r="D57" s="226"/>
      <c r="E57" s="226"/>
      <c r="F57" s="226"/>
      <c r="G57" s="226"/>
      <c r="H57" s="226"/>
      <c r="I57" s="226"/>
      <c r="J57" s="226"/>
    </row>
    <row r="58" spans="1:18" s="227" customFormat="1" ht="15" customHeight="1" x14ac:dyDescent="0.15">
      <c r="A58" s="230"/>
      <c r="B58" s="231"/>
      <c r="C58" s="225"/>
      <c r="D58" s="226"/>
      <c r="E58" s="226"/>
      <c r="F58" s="226"/>
      <c r="G58" s="226"/>
      <c r="H58" s="226"/>
      <c r="I58" s="226"/>
      <c r="J58" s="226"/>
    </row>
    <row r="59" spans="1:18" s="228" customFormat="1" ht="15" customHeight="1" x14ac:dyDescent="0.15">
      <c r="B59" s="229"/>
      <c r="C59" s="225"/>
      <c r="D59" s="225"/>
      <c r="E59" s="225"/>
      <c r="F59" s="225"/>
      <c r="G59" s="225"/>
      <c r="H59" s="225"/>
      <c r="I59" s="225"/>
      <c r="J59" s="225"/>
    </row>
    <row r="60" spans="1:18" s="228" customFormat="1" ht="15" customHeight="1" x14ac:dyDescent="0.15">
      <c r="B60" s="229"/>
      <c r="C60" s="225"/>
      <c r="D60" s="225"/>
      <c r="E60" s="225"/>
      <c r="F60" s="225"/>
      <c r="G60" s="225"/>
      <c r="H60" s="225"/>
      <c r="I60" s="225"/>
      <c r="J60" s="225"/>
    </row>
    <row r="61" spans="1:18" s="228" customFormat="1" ht="15" customHeight="1" x14ac:dyDescent="0.15">
      <c r="B61" s="229"/>
      <c r="C61" s="225"/>
      <c r="D61" s="225"/>
      <c r="E61" s="225"/>
      <c r="F61" s="225"/>
      <c r="G61" s="225"/>
      <c r="H61" s="225"/>
      <c r="I61" s="225"/>
      <c r="J61" s="225"/>
    </row>
    <row r="62" spans="1:18" s="228" customFormat="1" ht="15" customHeight="1" x14ac:dyDescent="0.15">
      <c r="B62" s="229"/>
      <c r="C62" s="225"/>
      <c r="D62" s="225"/>
      <c r="E62" s="225"/>
      <c r="F62" s="225"/>
      <c r="G62" s="225"/>
      <c r="H62" s="225"/>
      <c r="I62" s="225"/>
      <c r="J62" s="225"/>
    </row>
    <row r="63" spans="1:18" s="228" customFormat="1" ht="15" customHeight="1" x14ac:dyDescent="0.15">
      <c r="B63" s="229"/>
      <c r="C63" s="225"/>
      <c r="D63" s="225"/>
      <c r="E63" s="225"/>
      <c r="F63" s="225"/>
      <c r="G63" s="225"/>
      <c r="H63" s="225"/>
      <c r="I63" s="225"/>
      <c r="J63" s="225"/>
    </row>
    <row r="64" spans="1:18" s="228" customFormat="1" ht="15" customHeight="1" x14ac:dyDescent="0.15">
      <c r="B64" s="229"/>
      <c r="C64" s="225"/>
      <c r="D64" s="225"/>
      <c r="E64" s="225"/>
      <c r="F64" s="225"/>
      <c r="G64" s="225"/>
      <c r="H64" s="225"/>
      <c r="I64" s="225"/>
      <c r="J64" s="225"/>
    </row>
    <row r="65" spans="1:10" s="228" customFormat="1" ht="15" customHeight="1" x14ac:dyDescent="0.15">
      <c r="B65" s="229"/>
      <c r="C65" s="225"/>
      <c r="D65" s="225"/>
      <c r="E65" s="225"/>
      <c r="F65" s="225"/>
      <c r="G65" s="225"/>
      <c r="H65" s="225"/>
      <c r="I65" s="225"/>
      <c r="J65" s="225"/>
    </row>
    <row r="66" spans="1:10" s="228" customFormat="1" ht="15" customHeight="1" x14ac:dyDescent="0.15">
      <c r="B66" s="229"/>
      <c r="C66" s="225"/>
      <c r="D66" s="225"/>
      <c r="E66" s="225"/>
      <c r="F66" s="225"/>
      <c r="G66" s="225"/>
      <c r="H66" s="225"/>
      <c r="I66" s="225"/>
      <c r="J66" s="225"/>
    </row>
    <row r="67" spans="1:10" s="228" customFormat="1" ht="15" customHeight="1" x14ac:dyDescent="0.15">
      <c r="B67" s="229"/>
      <c r="C67" s="225"/>
      <c r="D67" s="225"/>
      <c r="E67" s="225"/>
      <c r="F67" s="225"/>
      <c r="G67" s="225"/>
      <c r="H67" s="225"/>
      <c r="I67" s="225"/>
      <c r="J67" s="225"/>
    </row>
    <row r="68" spans="1:10" s="223" customFormat="1" ht="15" customHeight="1" x14ac:dyDescent="0.2">
      <c r="A68" s="224"/>
      <c r="B68" s="229"/>
      <c r="C68" s="225"/>
      <c r="D68" s="225"/>
      <c r="E68" s="225"/>
      <c r="F68" s="225"/>
      <c r="G68" s="225"/>
      <c r="H68" s="225"/>
      <c r="I68" s="225"/>
      <c r="J68" s="225"/>
    </row>
    <row r="69" spans="1:10" ht="15" customHeight="1" x14ac:dyDescent="0.2">
      <c r="A69" s="195"/>
      <c r="B69" s="229"/>
      <c r="C69" s="225"/>
      <c r="D69" s="225"/>
      <c r="E69" s="225"/>
      <c r="F69" s="225"/>
      <c r="G69" s="225"/>
      <c r="H69" s="225"/>
      <c r="I69" s="225"/>
      <c r="J69" s="225"/>
    </row>
  </sheetData>
  <mergeCells count="1">
    <mergeCell ref="B24:B25"/>
  </mergeCells>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tabColor rgb="FF00B050"/>
  </sheetPr>
  <dimension ref="A1:G19"/>
  <sheetViews>
    <sheetView workbookViewId="0"/>
  </sheetViews>
  <sheetFormatPr baseColWidth="10" defaultRowHeight="14.25" x14ac:dyDescent="0.2"/>
  <cols>
    <col min="1" max="2" width="4.28515625" style="22" customWidth="1"/>
    <col min="3" max="3" width="2.140625" style="22" customWidth="1"/>
    <col min="4" max="4" width="50.85546875" style="22" customWidth="1"/>
    <col min="5" max="7" width="14.28515625" style="22" customWidth="1"/>
    <col min="8" max="16384" width="11.42578125" style="22"/>
  </cols>
  <sheetData>
    <row r="1" spans="1:7" ht="18.75" customHeight="1" x14ac:dyDescent="0.2"/>
    <row r="2" spans="1:7" ht="18.75" customHeight="1" x14ac:dyDescent="0.2">
      <c r="A2" s="23" t="s">
        <v>0</v>
      </c>
      <c r="B2" s="24"/>
      <c r="C2" s="24"/>
      <c r="D2" s="484"/>
      <c r="E2" s="25"/>
      <c r="F2" s="25"/>
      <c r="G2" s="25"/>
    </row>
    <row r="3" spans="1:7" ht="14.25" customHeight="1" x14ac:dyDescent="0.2">
      <c r="A3" s="23"/>
      <c r="B3" s="24"/>
      <c r="C3" s="24"/>
      <c r="D3" s="24"/>
      <c r="E3" s="25"/>
      <c r="F3" s="25"/>
      <c r="G3" s="25"/>
    </row>
    <row r="4" spans="1:7" ht="14.25" customHeight="1" x14ac:dyDescent="0.2">
      <c r="A4" s="23"/>
      <c r="B4" s="26" t="s">
        <v>521</v>
      </c>
      <c r="C4" s="26"/>
      <c r="D4" s="27"/>
      <c r="E4" s="25"/>
      <c r="F4" s="25"/>
      <c r="G4" s="25"/>
    </row>
    <row r="5" spans="1:7" ht="14.25" customHeight="1" thickBot="1" x14ac:dyDescent="0.25">
      <c r="A5" s="23"/>
      <c r="B5" s="24"/>
      <c r="C5" s="24"/>
      <c r="D5" s="24"/>
      <c r="E5" s="25"/>
      <c r="F5" s="25"/>
      <c r="G5" s="25"/>
    </row>
    <row r="6" spans="1:7" ht="14.25" customHeight="1" x14ac:dyDescent="0.2">
      <c r="B6" s="28"/>
      <c r="C6" s="28"/>
      <c r="D6" s="28"/>
      <c r="E6" s="36" t="s">
        <v>44</v>
      </c>
      <c r="F6" s="37" t="s">
        <v>45</v>
      </c>
      <c r="G6" s="55" t="s">
        <v>46</v>
      </c>
    </row>
    <row r="7" spans="1:7" ht="18" x14ac:dyDescent="0.2">
      <c r="B7" s="32"/>
      <c r="C7" s="32"/>
      <c r="D7" s="45"/>
      <c r="E7" s="554" t="s">
        <v>169</v>
      </c>
      <c r="F7" s="555"/>
      <c r="G7" s="56" t="s">
        <v>497</v>
      </c>
    </row>
    <row r="8" spans="1:7" ht="14.25" customHeight="1" thickBot="1" x14ac:dyDescent="0.25">
      <c r="B8" s="32"/>
      <c r="C8" s="32"/>
      <c r="D8" s="32"/>
      <c r="E8" s="348">
        <v>43830</v>
      </c>
      <c r="F8" s="349">
        <v>43465</v>
      </c>
      <c r="G8" s="350">
        <v>43830</v>
      </c>
    </row>
    <row r="9" spans="1:7" ht="14.25" customHeight="1" x14ac:dyDescent="0.2">
      <c r="B9" s="91">
        <v>1</v>
      </c>
      <c r="C9" s="92" t="s">
        <v>48</v>
      </c>
      <c r="D9" s="93"/>
      <c r="E9" s="84">
        <v>13607.057999999999</v>
      </c>
      <c r="F9" s="84">
        <v>13348.152999999998</v>
      </c>
      <c r="G9" s="85">
        <v>1088.5646400000001</v>
      </c>
    </row>
    <row r="10" spans="1:7" ht="14.25" customHeight="1" x14ac:dyDescent="0.2">
      <c r="B10" s="88">
        <v>2</v>
      </c>
      <c r="C10" s="89"/>
      <c r="D10" s="351" t="s">
        <v>49</v>
      </c>
      <c r="E10" s="314">
        <v>13607.057999999999</v>
      </c>
      <c r="F10" s="314">
        <v>13348.152999999998</v>
      </c>
      <c r="G10" s="244">
        <v>1088.5646400000001</v>
      </c>
    </row>
    <row r="11" spans="1:7" ht="14.25" customHeight="1" x14ac:dyDescent="0.2">
      <c r="B11" s="88">
        <v>4</v>
      </c>
      <c r="C11" s="89"/>
      <c r="D11" s="352" t="s">
        <v>50</v>
      </c>
      <c r="E11" s="314">
        <v>0</v>
      </c>
      <c r="F11" s="314">
        <v>0</v>
      </c>
      <c r="G11" s="244">
        <v>0</v>
      </c>
    </row>
    <row r="12" spans="1:7" ht="14.25" customHeight="1" x14ac:dyDescent="0.2">
      <c r="B12" s="94">
        <v>6</v>
      </c>
      <c r="C12" s="95" t="s">
        <v>51</v>
      </c>
      <c r="D12" s="96"/>
      <c r="E12" s="97">
        <v>34.954999999999998</v>
      </c>
      <c r="F12" s="97">
        <v>27.138999999999999</v>
      </c>
      <c r="G12" s="98">
        <v>2.7963999999999998</v>
      </c>
    </row>
    <row r="13" spans="1:7" ht="14.25" customHeight="1" x14ac:dyDescent="0.2">
      <c r="B13" s="88">
        <v>7</v>
      </c>
      <c r="C13" s="89"/>
      <c r="D13" s="352" t="s">
        <v>52</v>
      </c>
      <c r="E13" s="314">
        <v>0</v>
      </c>
      <c r="F13" s="314">
        <v>0</v>
      </c>
      <c r="G13" s="244">
        <v>0</v>
      </c>
    </row>
    <row r="14" spans="1:7" ht="14.25" customHeight="1" x14ac:dyDescent="0.2">
      <c r="B14" s="88">
        <v>12</v>
      </c>
      <c r="C14" s="89"/>
      <c r="D14" s="352" t="s">
        <v>53</v>
      </c>
      <c r="E14" s="314">
        <v>34.954999999999998</v>
      </c>
      <c r="F14" s="314">
        <v>27.138999999999999</v>
      </c>
      <c r="G14" s="244">
        <v>2.7963999999999998</v>
      </c>
    </row>
    <row r="15" spans="1:7" ht="14.25" customHeight="1" x14ac:dyDescent="0.2">
      <c r="B15" s="94">
        <v>23</v>
      </c>
      <c r="C15" s="95" t="s">
        <v>55</v>
      </c>
      <c r="D15" s="96"/>
      <c r="E15" s="97">
        <v>1396.731</v>
      </c>
      <c r="F15" s="97">
        <v>1113.7370000000001</v>
      </c>
      <c r="G15" s="98">
        <v>111.73848</v>
      </c>
    </row>
    <row r="16" spans="1:7" ht="14.25" customHeight="1" x14ac:dyDescent="0.2">
      <c r="B16" s="88">
        <v>25</v>
      </c>
      <c r="C16" s="89"/>
      <c r="D16" s="352" t="s">
        <v>54</v>
      </c>
      <c r="E16" s="314">
        <v>1396.731</v>
      </c>
      <c r="F16" s="314">
        <v>1113.7370000000001</v>
      </c>
      <c r="G16" s="244">
        <v>111.73848</v>
      </c>
    </row>
    <row r="17" spans="2:7" ht="14.25" customHeight="1" x14ac:dyDescent="0.2">
      <c r="B17" s="94">
        <v>27</v>
      </c>
      <c r="C17" s="95" t="s">
        <v>56</v>
      </c>
      <c r="D17" s="96"/>
      <c r="E17" s="97">
        <v>16.940000000000001</v>
      </c>
      <c r="F17" s="97">
        <v>10.254</v>
      </c>
      <c r="G17" s="98">
        <v>1.3552000000000002</v>
      </c>
    </row>
    <row r="18" spans="2:7" ht="14.25" customHeight="1" x14ac:dyDescent="0.2">
      <c r="B18" s="94">
        <v>28</v>
      </c>
      <c r="C18" s="95" t="s">
        <v>57</v>
      </c>
      <c r="D18" s="96"/>
      <c r="E18" s="97">
        <v>0</v>
      </c>
      <c r="F18" s="97">
        <v>0</v>
      </c>
      <c r="G18" s="98">
        <v>0</v>
      </c>
    </row>
    <row r="19" spans="2:7" ht="14.25" customHeight="1" thickBot="1" x14ac:dyDescent="0.25">
      <c r="B19" s="64">
        <v>29</v>
      </c>
      <c r="C19" s="50" t="s">
        <v>58</v>
      </c>
      <c r="D19" s="90"/>
      <c r="E19" s="52">
        <v>15055.683999999999</v>
      </c>
      <c r="F19" s="52">
        <v>14499.282999999999</v>
      </c>
      <c r="G19" s="58">
        <v>1204.45472</v>
      </c>
    </row>
  </sheetData>
  <mergeCells count="1">
    <mergeCell ref="E7:F7"/>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62"/>
  <sheetViews>
    <sheetView workbookViewId="0">
      <selection activeCell="D27" sqref="D27:D28"/>
    </sheetView>
  </sheetViews>
  <sheetFormatPr baseColWidth="10" defaultRowHeight="14.25" x14ac:dyDescent="0.2"/>
  <cols>
    <col min="1" max="1" width="4.28515625" style="22" customWidth="1"/>
    <col min="2" max="2" width="4.5703125" style="22" customWidth="1"/>
    <col min="3" max="3" width="100.42578125" style="22" customWidth="1"/>
    <col min="4" max="11" width="11.42578125" style="22" customWidth="1"/>
    <col min="12" max="16384" width="11.42578125" style="22"/>
  </cols>
  <sheetData>
    <row r="1" spans="1:4" ht="18.75" customHeight="1" x14ac:dyDescent="0.2"/>
    <row r="2" spans="1:4" ht="18.75" customHeight="1" x14ac:dyDescent="0.2">
      <c r="A2" s="23" t="s">
        <v>232</v>
      </c>
      <c r="B2" s="23"/>
      <c r="C2" s="23"/>
      <c r="D2" s="485"/>
    </row>
    <row r="3" spans="1:4" ht="14.25" customHeight="1" x14ac:dyDescent="0.2"/>
    <row r="4" spans="1:4" ht="14.25" customHeight="1" x14ac:dyDescent="0.2">
      <c r="B4" s="26" t="s">
        <v>521</v>
      </c>
      <c r="C4" s="26"/>
    </row>
    <row r="5" spans="1:4" ht="14.25" customHeight="1" thickBot="1" x14ac:dyDescent="0.25">
      <c r="B5" s="26"/>
      <c r="C5" s="26"/>
    </row>
    <row r="6" spans="1:4" ht="18.75" thickBot="1" x14ac:dyDescent="0.25">
      <c r="B6" s="199"/>
      <c r="C6" s="199"/>
      <c r="D6" s="212" t="s">
        <v>236</v>
      </c>
    </row>
    <row r="7" spans="1:4" ht="14.25" customHeight="1" x14ac:dyDescent="0.2">
      <c r="B7" s="549" t="s">
        <v>237</v>
      </c>
      <c r="C7" s="550"/>
      <c r="D7" s="551"/>
    </row>
    <row r="8" spans="1:4" ht="14.25" customHeight="1" x14ac:dyDescent="0.2">
      <c r="B8" s="141">
        <v>1</v>
      </c>
      <c r="C8" s="202" t="s">
        <v>238</v>
      </c>
      <c r="D8" s="151">
        <f>24441.01328-18</f>
        <v>24423.013279999999</v>
      </c>
    </row>
    <row r="9" spans="1:4" ht="14.25" customHeight="1" x14ac:dyDescent="0.2">
      <c r="B9" s="141">
        <v>2</v>
      </c>
      <c r="C9" s="202" t="s">
        <v>239</v>
      </c>
      <c r="D9" s="151">
        <v>-14.74</v>
      </c>
    </row>
    <row r="10" spans="1:4" ht="14.25" customHeight="1" x14ac:dyDescent="0.2">
      <c r="B10" s="213">
        <v>3</v>
      </c>
      <c r="C10" s="214" t="s">
        <v>498</v>
      </c>
      <c r="D10" s="215">
        <f>+D8+D9</f>
        <v>24408.273279999998</v>
      </c>
    </row>
    <row r="11" spans="1:4" ht="14.25" customHeight="1" x14ac:dyDescent="0.2">
      <c r="B11" s="546" t="s">
        <v>240</v>
      </c>
      <c r="C11" s="547"/>
      <c r="D11" s="548"/>
    </row>
    <row r="12" spans="1:4" ht="14.25" customHeight="1" x14ac:dyDescent="0.2">
      <c r="B12" s="203">
        <v>4</v>
      </c>
      <c r="C12" s="204" t="s">
        <v>241</v>
      </c>
      <c r="D12" s="205"/>
    </row>
    <row r="13" spans="1:4" ht="14.25" customHeight="1" x14ac:dyDescent="0.2">
      <c r="B13" s="203">
        <v>5</v>
      </c>
      <c r="C13" s="204" t="s">
        <v>242</v>
      </c>
      <c r="D13" s="205"/>
    </row>
    <row r="14" spans="1:4" ht="14.25" customHeight="1" x14ac:dyDescent="0.2">
      <c r="B14" s="203">
        <v>7</v>
      </c>
      <c r="C14" s="204" t="s">
        <v>243</v>
      </c>
      <c r="D14" s="205"/>
    </row>
    <row r="15" spans="1:4" ht="14.25" customHeight="1" x14ac:dyDescent="0.2">
      <c r="B15" s="203">
        <v>8</v>
      </c>
      <c r="C15" s="204" t="s">
        <v>243</v>
      </c>
      <c r="D15" s="205"/>
    </row>
    <row r="16" spans="1:4" ht="14.25" customHeight="1" x14ac:dyDescent="0.2">
      <c r="B16" s="213">
        <v>11</v>
      </c>
      <c r="C16" s="214" t="s">
        <v>499</v>
      </c>
      <c r="D16" s="215">
        <v>52.838861999999999</v>
      </c>
    </row>
    <row r="17" spans="2:4" ht="14.25" customHeight="1" x14ac:dyDescent="0.2">
      <c r="B17" s="546" t="s">
        <v>244</v>
      </c>
      <c r="C17" s="547"/>
      <c r="D17" s="548"/>
    </row>
    <row r="18" spans="2:4" ht="14.25" customHeight="1" x14ac:dyDescent="0.2">
      <c r="B18" s="203">
        <v>12</v>
      </c>
      <c r="C18" s="204" t="s">
        <v>245</v>
      </c>
      <c r="D18" s="205"/>
    </row>
    <row r="19" spans="2:4" ht="14.25" customHeight="1" x14ac:dyDescent="0.2">
      <c r="B19" s="203">
        <v>13</v>
      </c>
      <c r="C19" s="204" t="s">
        <v>246</v>
      </c>
      <c r="D19" s="205"/>
    </row>
    <row r="20" spans="2:4" ht="14.25" customHeight="1" x14ac:dyDescent="0.2">
      <c r="B20" s="203">
        <v>14</v>
      </c>
      <c r="C20" s="204" t="s">
        <v>247</v>
      </c>
      <c r="D20" s="205"/>
    </row>
    <row r="21" spans="2:4" ht="14.25" customHeight="1" x14ac:dyDescent="0.2">
      <c r="B21" s="213">
        <v>16</v>
      </c>
      <c r="C21" s="214" t="s">
        <v>500</v>
      </c>
      <c r="D21" s="215"/>
    </row>
    <row r="22" spans="2:4" ht="14.25" customHeight="1" x14ac:dyDescent="0.2">
      <c r="B22" s="546" t="s">
        <v>248</v>
      </c>
      <c r="C22" s="547"/>
      <c r="D22" s="548"/>
    </row>
    <row r="23" spans="2:4" ht="14.25" customHeight="1" x14ac:dyDescent="0.2">
      <c r="B23" s="203">
        <v>17</v>
      </c>
      <c r="C23" s="204" t="s">
        <v>249</v>
      </c>
      <c r="D23" s="205">
        <v>3239.9868860000001</v>
      </c>
    </row>
    <row r="24" spans="2:4" ht="14.25" customHeight="1" x14ac:dyDescent="0.2">
      <c r="B24" s="203">
        <v>18</v>
      </c>
      <c r="C24" s="204" t="s">
        <v>250</v>
      </c>
      <c r="D24" s="205">
        <v>-2116.6621249999998</v>
      </c>
    </row>
    <row r="25" spans="2:4" ht="14.25" customHeight="1" x14ac:dyDescent="0.2">
      <c r="B25" s="213">
        <v>19</v>
      </c>
      <c r="C25" s="214" t="s">
        <v>248</v>
      </c>
      <c r="D25" s="215">
        <f>+D23+D24</f>
        <v>1123.3247610000003</v>
      </c>
    </row>
    <row r="26" spans="2:4" ht="14.25" customHeight="1" x14ac:dyDescent="0.2">
      <c r="B26" s="546" t="s">
        <v>251</v>
      </c>
      <c r="C26" s="547"/>
      <c r="D26" s="548"/>
    </row>
    <row r="27" spans="2:4" ht="14.25" customHeight="1" x14ac:dyDescent="0.2">
      <c r="B27" s="209">
        <v>20</v>
      </c>
      <c r="C27" s="210" t="s">
        <v>252</v>
      </c>
      <c r="D27" s="211">
        <v>2839.9238700000001</v>
      </c>
    </row>
    <row r="28" spans="2:4" ht="14.25" customHeight="1" x14ac:dyDescent="0.2">
      <c r="B28" s="213">
        <v>21</v>
      </c>
      <c r="C28" s="214" t="s">
        <v>230</v>
      </c>
      <c r="D28" s="215">
        <v>25602.436699000002</v>
      </c>
    </row>
    <row r="29" spans="2:4" ht="14.25" customHeight="1" x14ac:dyDescent="0.2">
      <c r="B29" s="546" t="s">
        <v>43</v>
      </c>
      <c r="C29" s="547"/>
      <c r="D29" s="548"/>
    </row>
    <row r="30" spans="2:4" ht="14.25" customHeight="1" x14ac:dyDescent="0.2">
      <c r="B30" s="213">
        <v>22</v>
      </c>
      <c r="C30" s="214" t="s">
        <v>43</v>
      </c>
      <c r="D30" s="353">
        <f>+D27/D28</f>
        <v>0.11092396803429745</v>
      </c>
    </row>
    <row r="31" spans="2:4" x14ac:dyDescent="0.2">
      <c r="B31" s="26"/>
      <c r="C31" s="26"/>
    </row>
    <row r="32" spans="2:4" x14ac:dyDescent="0.2">
      <c r="B32" s="26"/>
      <c r="C32" s="26"/>
    </row>
    <row r="33" spans="2:3" x14ac:dyDescent="0.2">
      <c r="B33" s="26"/>
      <c r="C33" s="26"/>
    </row>
    <row r="34" spans="2:3" x14ac:dyDescent="0.2">
      <c r="B34" s="26"/>
      <c r="C34" s="26"/>
    </row>
    <row r="35" spans="2:3" x14ac:dyDescent="0.2">
      <c r="B35" s="26"/>
      <c r="C35" s="26"/>
    </row>
    <row r="36" spans="2:3" x14ac:dyDescent="0.2">
      <c r="B36" s="26"/>
      <c r="C36" s="26"/>
    </row>
    <row r="37" spans="2:3" x14ac:dyDescent="0.2">
      <c r="B37" s="26"/>
      <c r="C37" s="26"/>
    </row>
    <row r="38" spans="2:3" x14ac:dyDescent="0.2">
      <c r="B38" s="26"/>
      <c r="C38" s="26"/>
    </row>
    <row r="39" spans="2:3" x14ac:dyDescent="0.2">
      <c r="B39" s="26"/>
      <c r="C39" s="26"/>
    </row>
    <row r="40" spans="2:3" x14ac:dyDescent="0.2">
      <c r="B40" s="26"/>
      <c r="C40" s="26"/>
    </row>
    <row r="41" spans="2:3" x14ac:dyDescent="0.2">
      <c r="B41" s="26"/>
      <c r="C41" s="26"/>
    </row>
    <row r="42" spans="2:3" x14ac:dyDescent="0.2">
      <c r="B42" s="26"/>
      <c r="C42" s="26"/>
    </row>
    <row r="43" spans="2:3" x14ac:dyDescent="0.2">
      <c r="B43" s="26"/>
      <c r="C43" s="26"/>
    </row>
    <row r="44" spans="2:3" x14ac:dyDescent="0.2">
      <c r="B44" s="26"/>
      <c r="C44" s="26"/>
    </row>
    <row r="45" spans="2:3" x14ac:dyDescent="0.2">
      <c r="B45" s="26"/>
      <c r="C45" s="26"/>
    </row>
    <row r="46" spans="2:3" x14ac:dyDescent="0.2">
      <c r="B46" s="26"/>
      <c r="C46" s="26"/>
    </row>
    <row r="47" spans="2:3" x14ac:dyDescent="0.2">
      <c r="B47" s="26"/>
      <c r="C47" s="26"/>
    </row>
    <row r="48" spans="2:3" x14ac:dyDescent="0.2">
      <c r="B48" s="26"/>
      <c r="C48" s="26"/>
    </row>
    <row r="49" spans="2:8" x14ac:dyDescent="0.2">
      <c r="B49" s="26"/>
      <c r="C49" s="26"/>
    </row>
    <row r="50" spans="2:8" x14ac:dyDescent="0.2">
      <c r="B50" s="26"/>
      <c r="C50" s="26"/>
    </row>
    <row r="51" spans="2:8" x14ac:dyDescent="0.2">
      <c r="B51" s="26"/>
      <c r="C51" s="26"/>
    </row>
    <row r="52" spans="2:8" x14ac:dyDescent="0.2">
      <c r="B52" s="26"/>
      <c r="C52" s="26"/>
    </row>
    <row r="53" spans="2:8" x14ac:dyDescent="0.2">
      <c r="B53" s="26"/>
      <c r="C53" s="26"/>
    </row>
    <row r="54" spans="2:8" x14ac:dyDescent="0.2">
      <c r="B54" s="26"/>
      <c r="C54" s="26"/>
    </row>
    <row r="55" spans="2:8" x14ac:dyDescent="0.2">
      <c r="B55" s="26"/>
      <c r="C55" s="26"/>
    </row>
    <row r="56" spans="2:8" x14ac:dyDescent="0.2">
      <c r="B56" s="26"/>
      <c r="C56" s="26"/>
    </row>
    <row r="57" spans="2:8" x14ac:dyDescent="0.2">
      <c r="B57" s="26"/>
      <c r="C57" s="26"/>
    </row>
    <row r="58" spans="2:8" x14ac:dyDescent="0.2">
      <c r="B58" s="26"/>
      <c r="C58" s="26"/>
    </row>
    <row r="59" spans="2:8" x14ac:dyDescent="0.2">
      <c r="B59" s="26"/>
      <c r="C59" s="26"/>
    </row>
    <row r="60" spans="2:8" x14ac:dyDescent="0.2">
      <c r="B60" s="26"/>
      <c r="C60" s="26"/>
    </row>
    <row r="61" spans="2:8" x14ac:dyDescent="0.2">
      <c r="B61" s="26"/>
      <c r="C61" s="26"/>
    </row>
    <row r="62" spans="2:8" x14ac:dyDescent="0.2">
      <c r="B62" s="24"/>
      <c r="C62" s="24"/>
      <c r="D62" s="25"/>
      <c r="E62" s="25"/>
      <c r="F62" s="25"/>
      <c r="G62" s="25"/>
      <c r="H62" s="25"/>
    </row>
  </sheetData>
  <mergeCells count="6">
    <mergeCell ref="B26:D26"/>
    <mergeCell ref="B29:D29"/>
    <mergeCell ref="B7:D7"/>
    <mergeCell ref="B11:D11"/>
    <mergeCell ref="B17:D17"/>
    <mergeCell ref="B22:D22"/>
  </mergeCells>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50"/>
  <sheetViews>
    <sheetView zoomScale="130" zoomScaleNormal="130" workbookViewId="0"/>
  </sheetViews>
  <sheetFormatPr baseColWidth="10" defaultRowHeight="14.25" x14ac:dyDescent="0.2"/>
  <cols>
    <col min="1" max="1" width="4.28515625" style="22" customWidth="1"/>
    <col min="2" max="2" width="4.5703125" style="22" customWidth="1"/>
    <col min="3" max="4" width="2.28515625" style="22" customWidth="1"/>
    <col min="5" max="5" width="74.7109375" style="22" customWidth="1"/>
    <col min="6" max="12" width="11.42578125" style="22" customWidth="1"/>
    <col min="13" max="16384" width="11.42578125" style="22"/>
  </cols>
  <sheetData>
    <row r="1" spans="1:9" ht="18.75" customHeight="1" x14ac:dyDescent="0.2"/>
    <row r="2" spans="1:9" ht="18.75" customHeight="1" x14ac:dyDescent="0.2">
      <c r="A2" s="23" t="s">
        <v>344</v>
      </c>
      <c r="B2" s="23"/>
      <c r="C2" s="23"/>
      <c r="D2" s="23"/>
      <c r="E2" s="23"/>
      <c r="I2" s="131"/>
    </row>
    <row r="3" spans="1:9" ht="14.25" customHeight="1" x14ac:dyDescent="0.2"/>
    <row r="4" spans="1:9" ht="14.25" customHeight="1" x14ac:dyDescent="0.2">
      <c r="B4" s="26" t="s">
        <v>521</v>
      </c>
      <c r="C4" s="208"/>
      <c r="D4" s="208"/>
      <c r="E4" s="26"/>
    </row>
    <row r="5" spans="1:9" ht="14.25" customHeight="1" thickBot="1" x14ac:dyDescent="0.25">
      <c r="B5" s="26"/>
      <c r="C5" s="26"/>
      <c r="D5" s="26"/>
      <c r="E5" s="26"/>
    </row>
    <row r="6" spans="1:9" ht="18.75" thickBot="1" x14ac:dyDescent="0.25">
      <c r="B6" s="304"/>
      <c r="C6" s="304"/>
      <c r="D6" s="304"/>
      <c r="E6" s="147"/>
      <c r="F6" s="305" t="s">
        <v>236</v>
      </c>
    </row>
    <row r="7" spans="1:9" ht="14.25" customHeight="1" x14ac:dyDescent="0.2">
      <c r="B7" s="149" t="s">
        <v>255</v>
      </c>
      <c r="C7" s="456" t="s">
        <v>254</v>
      </c>
      <c r="D7" s="303"/>
      <c r="E7" s="450"/>
      <c r="F7" s="150">
        <v>24423.013279999999</v>
      </c>
    </row>
    <row r="8" spans="1:9" ht="14.25" customHeight="1" x14ac:dyDescent="0.2">
      <c r="B8" s="141" t="s">
        <v>256</v>
      </c>
      <c r="C8" s="322"/>
      <c r="D8" s="454" t="s">
        <v>267</v>
      </c>
      <c r="E8" s="451"/>
      <c r="F8" s="238"/>
    </row>
    <row r="9" spans="1:9" ht="14.25" customHeight="1" x14ac:dyDescent="0.2">
      <c r="B9" s="203" t="s">
        <v>257</v>
      </c>
      <c r="C9" s="358"/>
      <c r="D9" s="455" t="s">
        <v>268</v>
      </c>
      <c r="E9" s="452"/>
      <c r="F9" s="355">
        <v>24423.155955000002</v>
      </c>
    </row>
    <row r="10" spans="1:9" ht="14.25" customHeight="1" x14ac:dyDescent="0.2">
      <c r="B10" s="203" t="s">
        <v>258</v>
      </c>
      <c r="C10" s="219"/>
      <c r="D10" s="354"/>
      <c r="E10" s="452" t="s">
        <v>106</v>
      </c>
      <c r="F10" s="355">
        <v>992.09699999999998</v>
      </c>
    </row>
    <row r="11" spans="1:9" ht="14.25" customHeight="1" x14ac:dyDescent="0.2">
      <c r="B11" s="203" t="s">
        <v>259</v>
      </c>
      <c r="C11" s="219"/>
      <c r="D11" s="354"/>
      <c r="E11" s="452" t="s">
        <v>269</v>
      </c>
      <c r="F11" s="355">
        <v>93.397999999999996</v>
      </c>
    </row>
    <row r="12" spans="1:9" ht="14.25" customHeight="1" x14ac:dyDescent="0.2">
      <c r="B12" s="203" t="s">
        <v>260</v>
      </c>
      <c r="C12" s="219"/>
      <c r="D12" s="354"/>
      <c r="E12" s="452" t="s">
        <v>270</v>
      </c>
      <c r="F12" s="355">
        <v>548.12195500000007</v>
      </c>
    </row>
    <row r="13" spans="1:9" ht="14.25" customHeight="1" x14ac:dyDescent="0.2">
      <c r="B13" s="203" t="s">
        <v>261</v>
      </c>
      <c r="C13" s="219"/>
      <c r="D13" s="354"/>
      <c r="E13" s="452" t="s">
        <v>85</v>
      </c>
      <c r="F13" s="355">
        <v>1015.2</v>
      </c>
    </row>
    <row r="14" spans="1:9" ht="14.25" customHeight="1" x14ac:dyDescent="0.2">
      <c r="B14" s="203" t="s">
        <v>262</v>
      </c>
      <c r="C14" s="219"/>
      <c r="D14" s="354"/>
      <c r="E14" s="452" t="s">
        <v>271</v>
      </c>
      <c r="F14" s="355">
        <v>15974.041999999999</v>
      </c>
    </row>
    <row r="15" spans="1:9" ht="14.25" customHeight="1" x14ac:dyDescent="0.2">
      <c r="B15" s="203" t="s">
        <v>263</v>
      </c>
      <c r="C15" s="219"/>
      <c r="D15" s="354"/>
      <c r="E15" s="452" t="s">
        <v>272</v>
      </c>
      <c r="F15" s="355">
        <v>2030.1289999999999</v>
      </c>
    </row>
    <row r="16" spans="1:9" ht="14.25" customHeight="1" x14ac:dyDescent="0.2">
      <c r="B16" s="203" t="s">
        <v>264</v>
      </c>
      <c r="C16" s="219"/>
      <c r="D16" s="354"/>
      <c r="E16" s="452" t="s">
        <v>273</v>
      </c>
      <c r="F16" s="355">
        <v>3056.3229999999999</v>
      </c>
    </row>
    <row r="17" spans="2:6" ht="14.25" customHeight="1" x14ac:dyDescent="0.2">
      <c r="B17" s="203" t="s">
        <v>265</v>
      </c>
      <c r="C17" s="219"/>
      <c r="D17" s="354"/>
      <c r="E17" s="452" t="s">
        <v>104</v>
      </c>
      <c r="F17" s="355">
        <v>40.401000000000003</v>
      </c>
    </row>
    <row r="18" spans="2:6" ht="14.25" customHeight="1" thickBot="1" x14ac:dyDescent="0.25">
      <c r="B18" s="201" t="s">
        <v>266</v>
      </c>
      <c r="C18" s="220"/>
      <c r="D18" s="356"/>
      <c r="E18" s="453" t="s">
        <v>274</v>
      </c>
      <c r="F18" s="357">
        <v>673.44399999999996</v>
      </c>
    </row>
    <row r="19" spans="2:6" x14ac:dyDescent="0.2">
      <c r="B19" s="26"/>
      <c r="C19" s="26"/>
      <c r="D19" s="26"/>
      <c r="E19" s="26"/>
    </row>
    <row r="20" spans="2:6" x14ac:dyDescent="0.2">
      <c r="B20" s="26"/>
      <c r="C20" s="26"/>
      <c r="D20" s="26"/>
      <c r="E20" s="26"/>
    </row>
    <row r="21" spans="2:6" x14ac:dyDescent="0.2">
      <c r="B21" s="26"/>
      <c r="C21" s="26"/>
      <c r="D21" s="26"/>
      <c r="E21" s="26"/>
    </row>
    <row r="22" spans="2:6" x14ac:dyDescent="0.2">
      <c r="B22" s="26"/>
      <c r="C22" s="26"/>
      <c r="D22" s="26"/>
      <c r="E22" s="26"/>
    </row>
    <row r="23" spans="2:6" x14ac:dyDescent="0.2">
      <c r="B23" s="26"/>
      <c r="C23" s="26"/>
      <c r="D23" s="26"/>
      <c r="E23" s="26"/>
    </row>
    <row r="24" spans="2:6" x14ac:dyDescent="0.2">
      <c r="B24" s="26"/>
      <c r="C24" s="26"/>
      <c r="D24" s="26"/>
      <c r="E24" s="26"/>
    </row>
    <row r="25" spans="2:6" x14ac:dyDescent="0.2">
      <c r="B25" s="26"/>
      <c r="C25" s="26"/>
      <c r="D25" s="26"/>
      <c r="E25" s="26"/>
    </row>
    <row r="26" spans="2:6" x14ac:dyDescent="0.2">
      <c r="B26" s="26"/>
      <c r="C26" s="26"/>
      <c r="D26" s="26"/>
      <c r="E26" s="26"/>
    </row>
    <row r="27" spans="2:6" x14ac:dyDescent="0.2">
      <c r="B27" s="26"/>
      <c r="C27" s="26"/>
      <c r="D27" s="26"/>
      <c r="E27" s="26"/>
    </row>
    <row r="28" spans="2:6" x14ac:dyDescent="0.2">
      <c r="B28" s="26"/>
      <c r="C28" s="26"/>
      <c r="D28" s="26"/>
      <c r="E28" s="26"/>
    </row>
    <row r="29" spans="2:6" x14ac:dyDescent="0.2">
      <c r="B29" s="26"/>
      <c r="C29" s="26"/>
      <c r="D29" s="26"/>
      <c r="E29" s="26"/>
    </row>
    <row r="30" spans="2:6" x14ac:dyDescent="0.2">
      <c r="B30" s="26"/>
      <c r="C30" s="26"/>
      <c r="D30" s="26"/>
      <c r="E30" s="26"/>
    </row>
    <row r="31" spans="2:6" x14ac:dyDescent="0.2">
      <c r="B31" s="26"/>
      <c r="C31" s="26"/>
      <c r="D31" s="26"/>
      <c r="E31" s="26"/>
    </row>
    <row r="32" spans="2:6" x14ac:dyDescent="0.2">
      <c r="B32" s="26"/>
      <c r="C32" s="26"/>
      <c r="D32" s="26"/>
      <c r="E32" s="26"/>
    </row>
    <row r="33" spans="2:5" x14ac:dyDescent="0.2">
      <c r="B33" s="26"/>
      <c r="C33" s="26"/>
      <c r="D33" s="26"/>
      <c r="E33" s="26"/>
    </row>
    <row r="34" spans="2:5" x14ac:dyDescent="0.2">
      <c r="B34" s="26"/>
      <c r="C34" s="26"/>
      <c r="D34" s="26"/>
      <c r="E34" s="26"/>
    </row>
    <row r="35" spans="2:5" x14ac:dyDescent="0.2">
      <c r="B35" s="26"/>
      <c r="C35" s="26"/>
      <c r="D35" s="26"/>
      <c r="E35" s="26"/>
    </row>
    <row r="36" spans="2:5" x14ac:dyDescent="0.2">
      <c r="B36" s="26"/>
      <c r="C36" s="26"/>
      <c r="D36" s="26"/>
      <c r="E36" s="26"/>
    </row>
    <row r="37" spans="2:5" x14ac:dyDescent="0.2">
      <c r="B37" s="26"/>
      <c r="C37" s="26"/>
      <c r="D37" s="26"/>
      <c r="E37" s="26"/>
    </row>
    <row r="38" spans="2:5" x14ac:dyDescent="0.2">
      <c r="B38" s="26"/>
      <c r="C38" s="26"/>
      <c r="D38" s="26"/>
      <c r="E38" s="26"/>
    </row>
    <row r="39" spans="2:5" x14ac:dyDescent="0.2">
      <c r="B39" s="26"/>
      <c r="C39" s="26"/>
      <c r="D39" s="26"/>
      <c r="E39" s="26"/>
    </row>
    <row r="40" spans="2:5" x14ac:dyDescent="0.2">
      <c r="B40" s="26"/>
      <c r="C40" s="26"/>
      <c r="D40" s="26"/>
      <c r="E40" s="26"/>
    </row>
    <row r="41" spans="2:5" x14ac:dyDescent="0.2">
      <c r="B41" s="26"/>
      <c r="C41" s="26"/>
      <c r="D41" s="26"/>
      <c r="E41" s="26"/>
    </row>
    <row r="42" spans="2:5" x14ac:dyDescent="0.2">
      <c r="B42" s="26"/>
      <c r="C42" s="26"/>
      <c r="D42" s="26"/>
      <c r="E42" s="26"/>
    </row>
    <row r="43" spans="2:5" x14ac:dyDescent="0.2">
      <c r="B43" s="26"/>
      <c r="C43" s="26"/>
      <c r="D43" s="26"/>
      <c r="E43" s="26"/>
    </row>
    <row r="44" spans="2:5" x14ac:dyDescent="0.2">
      <c r="B44" s="26"/>
      <c r="C44" s="26"/>
      <c r="D44" s="26"/>
      <c r="E44" s="26"/>
    </row>
    <row r="45" spans="2:5" x14ac:dyDescent="0.2">
      <c r="B45" s="26"/>
      <c r="C45" s="26"/>
      <c r="D45" s="26"/>
      <c r="E45" s="26"/>
    </row>
    <row r="46" spans="2:5" x14ac:dyDescent="0.2">
      <c r="B46" s="26"/>
      <c r="C46" s="26"/>
      <c r="D46" s="26"/>
      <c r="E46" s="26"/>
    </row>
    <row r="47" spans="2:5" x14ac:dyDescent="0.2">
      <c r="B47" s="26"/>
      <c r="C47" s="26"/>
      <c r="D47" s="26"/>
      <c r="E47" s="26"/>
    </row>
    <row r="48" spans="2:5" x14ac:dyDescent="0.2">
      <c r="B48" s="26"/>
      <c r="C48" s="26"/>
      <c r="D48" s="26"/>
      <c r="E48" s="26"/>
    </row>
    <row r="49" spans="2:9" x14ac:dyDescent="0.2">
      <c r="B49" s="26"/>
      <c r="C49" s="26"/>
      <c r="D49" s="26"/>
      <c r="E49" s="26"/>
    </row>
    <row r="50" spans="2:9" x14ac:dyDescent="0.2">
      <c r="B50" s="24"/>
      <c r="C50" s="24"/>
      <c r="D50" s="24"/>
      <c r="E50" s="24"/>
      <c r="F50" s="25"/>
      <c r="G50" s="25"/>
      <c r="H50" s="25"/>
      <c r="I50" s="25"/>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29</vt:i4>
      </vt:variant>
    </vt:vector>
  </HeadingPairs>
  <TitlesOfParts>
    <vt:vector size="29" baseType="lpstr">
      <vt:lpstr>Front</vt:lpstr>
      <vt:lpstr>Contents</vt:lpstr>
      <vt:lpstr>2</vt:lpstr>
      <vt:lpstr>3</vt:lpstr>
      <vt:lpstr>4</vt:lpstr>
      <vt:lpstr>5</vt:lpstr>
      <vt:lpstr>6</vt:lpstr>
      <vt:lpstr>9</vt:lpstr>
      <vt:lpstr>10</vt:lpstr>
      <vt:lpstr>11</vt:lpstr>
      <vt:lpstr>12</vt:lpstr>
      <vt:lpstr>13</vt:lpstr>
      <vt:lpstr>14</vt:lpstr>
      <vt:lpstr>15</vt:lpstr>
      <vt:lpstr>16</vt:lpstr>
      <vt:lpstr>17</vt:lpstr>
      <vt:lpstr>18</vt:lpstr>
      <vt:lpstr>22</vt:lpstr>
      <vt:lpstr>23</vt:lpstr>
      <vt:lpstr>24</vt:lpstr>
      <vt:lpstr>31</vt:lpstr>
      <vt:lpstr>34</vt:lpstr>
      <vt:lpstr>35</vt:lpstr>
      <vt:lpstr>48</vt:lpstr>
      <vt:lpstr>49</vt:lpstr>
      <vt:lpstr>50</vt:lpstr>
      <vt:lpstr>51</vt:lpstr>
      <vt:lpstr>52</vt:lpstr>
      <vt:lpstr>53</vt:lpstr>
    </vt:vector>
  </TitlesOfParts>
  <Company>SpareBank1 Østlandet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Jørgen Ruud</cp:lastModifiedBy>
  <dcterms:created xsi:type="dcterms:W3CDTF">2017-12-01T09:54:14Z</dcterms:created>
  <dcterms:modified xsi:type="dcterms:W3CDTF">2020-04-28T06:29:16Z</dcterms:modified>
</cp:coreProperties>
</file>