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Regnskapsdata\kvt\2024 -kvt\3.kvt 2024\web\"/>
    </mc:Choice>
  </mc:AlternateContent>
  <xr:revisionPtr revIDLastSave="0" documentId="8_{B1EF1ECE-1ED3-49AB-9AA9-9BAA5933C2D9}" xr6:coauthVersionLast="47" xr6:coauthVersionMax="47" xr10:uidLastSave="{00000000-0000-0000-0000-000000000000}"/>
  <bookViews>
    <workbookView xWindow="-120" yWindow="-120" windowWidth="29040" windowHeight="15840" tabRatio="913" activeTab="8" xr2:uid="{00000000-000D-0000-FFFF-FFFF00000000}"/>
  </bookViews>
  <sheets>
    <sheet name="Intro" sheetId="28" r:id="rId1"/>
    <sheet name="Changes" sheetId="10" r:id="rId2"/>
    <sheet name="Contents" sheetId="32" r:id="rId3"/>
    <sheet name="1.1_Highlights" sheetId="18" r:id="rId4"/>
    <sheet name="1.2_Ratings" sheetId="22" r:id="rId5"/>
    <sheet name="1.3_Res&amp;keyfig" sheetId="14" r:id="rId6"/>
    <sheet name="1.4_Net interest" sheetId="15" r:id="rId7"/>
    <sheet name="1.5_Other income" sheetId="23" r:id="rId8"/>
    <sheet name="1.6_Expenses" sheetId="24" r:id="rId9"/>
    <sheet name="1.7_Loans" sheetId="25" r:id="rId10"/>
    <sheet name="1.8_Fund." sheetId="26" r:id="rId11"/>
    <sheet name="1.9_Cap.adeq" sheetId="27" r:id="rId12"/>
    <sheet name="2.1_Segments" sheetId="36" r:id="rId13"/>
    <sheet name="2.2_Retail" sheetId="33" r:id="rId14"/>
    <sheet name="2.3_Corporate" sheetId="34" r:id="rId15"/>
    <sheet name="2.4_Subsidiaries" sheetId="35" r:id="rId16"/>
    <sheet name="Appendix" sheetId="21" r:id="rId17"/>
  </sheets>
  <externalReferences>
    <externalReference r:id="rId18"/>
    <externalReference r:id="rId19"/>
    <externalReference r:id="rId20"/>
  </externalReferences>
  <definedNames>
    <definedName name="Ansvarlig_lån">#REF!</definedName>
    <definedName name="Bemanningsendring">#REF!</definedName>
    <definedName name="Bemprognose01">#REF!</definedName>
    <definedName name="DDMMÅÅÅÅ">'[1]Datoer '!$E$10</definedName>
    <definedName name="EK_Avkastning">#REF!</definedName>
    <definedName name="Endr.andreBM">#REF!</definedName>
    <definedName name="Endr.andreinntPM">#REF!</definedName>
    <definedName name="Endr.innskmarginBM">#REF!</definedName>
    <definedName name="Endr.innskmarginPM">#REF!</definedName>
    <definedName name="Endr.utlånsmarginBM">#REF!</definedName>
    <definedName name="Endr.utlånsmarginPM">#REF!</definedName>
    <definedName name="Fundingbehov">#REF!</definedName>
    <definedName name="Grunnfondsandel">#REF!</definedName>
    <definedName name="Innskudd_utlån">#REF!</definedName>
    <definedName name="InnskuddsvekstBM">#REF!</definedName>
    <definedName name="InnskuddsvekstPM">#REF!</definedName>
    <definedName name="Kapitaldekning">#REF!</definedName>
    <definedName name="Kjernekapital">#REF!</definedName>
    <definedName name="Kjernekapitalandel">#REF!</definedName>
    <definedName name="KK">#REF!</definedName>
    <definedName name="Kostandssvekst">#REF!</definedName>
    <definedName name="Kostnader_inntekter">#REF!</definedName>
    <definedName name="Lønnsvekst">#REF!</definedName>
    <definedName name="Utbytte">#REF!</definedName>
    <definedName name="Utlån">#REF!</definedName>
    <definedName name="UtlånsvekstBM">#REF!</definedName>
    <definedName name="UtlånsvekstPM">#REF!</definedName>
    <definedName name="_xlnm.Print_Area" localSheetId="4">'1.2_Ratings'!$A$1:$J$23</definedName>
    <definedName name="_xlnm.Print_Area" localSheetId="5">'1.3_Res&amp;keyfig'!$A$1:$K$257</definedName>
    <definedName name="_xlnm.Print_Area" localSheetId="6">'1.4_Net interest'!$A$1:$K$85</definedName>
    <definedName name="_xlnm.Print_Area" localSheetId="7">'1.5_Other income'!$A$1:$K$150</definedName>
    <definedName name="_xlnm.Print_Area" localSheetId="8">'1.6_Expenses'!$A$1:$K$73</definedName>
    <definedName name="_xlnm.Print_Area" localSheetId="9">'1.7_Loans'!$A$1:$K$182</definedName>
    <definedName name="_xlnm.Print_Area" localSheetId="10">'1.8_Fund.'!$A$1:$K$37</definedName>
    <definedName name="_xlnm.Print_Area" localSheetId="11">'1.9_Cap.adeq'!$A$1:$K$190</definedName>
    <definedName name="_xlnm.Print_Area" localSheetId="12">'2.1_Segments'!$A$1:$M$82</definedName>
    <definedName name="_xlnm.Print_Area" localSheetId="13">'2.2_Retail'!$A$1:$K$73</definedName>
    <definedName name="_xlnm.Print_Area" localSheetId="14">'2.3_Corporate'!$A$1:$K$73</definedName>
    <definedName name="_xlnm.Print_Area" localSheetId="15">'2.4_Subsidiaries'!$A$1:$L$106</definedName>
    <definedName name="_xlnm.Print_Area" localSheetId="16">Appendix!$A$1:$K$180</definedName>
    <definedName name="_xlnm.Print_Area" localSheetId="2">Contents!$A$1:$G$47</definedName>
    <definedName name="_xlnm.Print_Area" localSheetId="0">Intro!$A$1:$R$41</definedName>
    <definedName name="_xlnm.Print_Area">[2]LTP!$A$2:$A$223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36" l="1"/>
  <c r="D28" i="36"/>
  <c r="E23" i="36"/>
  <c r="E22" i="36"/>
  <c r="D25" i="36"/>
  <c r="D23" i="36" l="1"/>
  <c r="E20" i="36"/>
  <c r="D20" i="36"/>
  <c r="K29" i="36" l="1"/>
  <c r="J29" i="36"/>
  <c r="I29" i="36"/>
  <c r="H29" i="36"/>
  <c r="G29" i="36"/>
  <c r="F29" i="36"/>
  <c r="K28" i="36"/>
  <c r="J28" i="36"/>
  <c r="I28" i="36"/>
  <c r="H28" i="36"/>
  <c r="G28" i="36"/>
  <c r="F28" i="36"/>
  <c r="K25" i="36"/>
  <c r="J25" i="36"/>
  <c r="I25" i="36"/>
  <c r="H25" i="36"/>
  <c r="G25" i="36"/>
  <c r="F25" i="36"/>
  <c r="K24" i="36"/>
  <c r="J24" i="36"/>
  <c r="I24" i="36"/>
  <c r="H24" i="36"/>
  <c r="G24" i="36"/>
  <c r="F24" i="36"/>
  <c r="K23" i="36"/>
  <c r="J23" i="36"/>
  <c r="I23" i="36"/>
  <c r="H23" i="36"/>
  <c r="G23" i="36"/>
  <c r="F23" i="36"/>
  <c r="B5" i="28" l="1"/>
  <c r="K30" i="36" l="1"/>
  <c r="J30" i="36"/>
  <c r="I30" i="36"/>
  <c r="H30" i="36"/>
  <c r="G30" i="36"/>
  <c r="F30" i="36"/>
  <c r="K26" i="36"/>
  <c r="J26" i="36"/>
  <c r="I26" i="36"/>
  <c r="H26" i="36"/>
  <c r="G26" i="36"/>
  <c r="F26" i="36"/>
  <c r="E26" i="36"/>
  <c r="L24" i="36" l="1"/>
  <c r="M24" i="36" s="1"/>
  <c r="L28" i="36" l="1"/>
  <c r="L23" i="36" l="1"/>
  <c r="M23" i="36" s="1"/>
  <c r="L25" i="36" l="1"/>
  <c r="M25" i="36" s="1"/>
  <c r="L26" i="36" l="1"/>
  <c r="L29" i="36"/>
  <c r="L30" i="36" l="1"/>
  <c r="D22" i="36" l="1"/>
  <c r="D26" i="36" l="1"/>
  <c r="D29" i="36" s="1"/>
  <c r="M22" i="36"/>
  <c r="M26" i="36" s="1"/>
  <c r="D30" i="36" l="1"/>
  <c r="E28" i="36" l="1"/>
  <c r="E29" i="36" l="1"/>
  <c r="M29" i="36" s="1"/>
  <c r="M28" i="36"/>
  <c r="E30" i="36" l="1"/>
  <c r="M30" i="36"/>
</calcChain>
</file>

<file path=xl/sharedStrings.xml><?xml version="1.0" encoding="utf-8"?>
<sst xmlns="http://schemas.openxmlformats.org/spreadsheetml/2006/main" count="1650" uniqueCount="643">
  <si>
    <t>Table of Contents</t>
  </si>
  <si>
    <t>Financial highlights</t>
  </si>
  <si>
    <t>1.1</t>
  </si>
  <si>
    <t>1.2</t>
  </si>
  <si>
    <t>Financial results and key figures</t>
  </si>
  <si>
    <t>Net interest income</t>
  </si>
  <si>
    <t>Commission income</t>
  </si>
  <si>
    <t>Appendix</t>
  </si>
  <si>
    <t>Business description</t>
  </si>
  <si>
    <t>Main figures</t>
  </si>
  <si>
    <t>Net return on financial investments</t>
  </si>
  <si>
    <t>Total income</t>
  </si>
  <si>
    <t>Result before losses</t>
  </si>
  <si>
    <t>Result before tax</t>
  </si>
  <si>
    <t>Tax charge</t>
  </si>
  <si>
    <t>Results investments held for sale, after tax</t>
  </si>
  <si>
    <t>Net profit</t>
  </si>
  <si>
    <t>Financial results</t>
  </si>
  <si>
    <t>Total assets</t>
  </si>
  <si>
    <t>Average total assets (quarterly)</t>
  </si>
  <si>
    <t>Deposits from customers</t>
  </si>
  <si>
    <t>Total equity capital</t>
  </si>
  <si>
    <t>Key figures</t>
  </si>
  <si>
    <t>Investor Relations</t>
  </si>
  <si>
    <t>Supplementary Information</t>
  </si>
  <si>
    <t>Operating expenses</t>
  </si>
  <si>
    <t>Loans to customers</t>
  </si>
  <si>
    <t>Capital adequacy</t>
  </si>
  <si>
    <t>Funding and liquidity</t>
  </si>
  <si>
    <t>Corporate</t>
  </si>
  <si>
    <t>Subsidiaries</t>
  </si>
  <si>
    <t>Equity capital certificate (MING)</t>
  </si>
  <si>
    <t>20 largest stakeholders</t>
  </si>
  <si>
    <t>ECC capital history</t>
  </si>
  <si>
    <t>Return on equity</t>
  </si>
  <si>
    <t>Loan losses</t>
  </si>
  <si>
    <t>Earnings per EC</t>
  </si>
  <si>
    <t>ECC price</t>
  </si>
  <si>
    <t>Number of certificates issued, millions</t>
  </si>
  <si>
    <t>Booked equity capital per ECC (incl. dividend)</t>
  </si>
  <si>
    <t>Adjusted profit per ECC</t>
  </si>
  <si>
    <t>P/E per ECC (annualised)</t>
  </si>
  <si>
    <t>P/B equity capital</t>
  </si>
  <si>
    <t>Net interest</t>
  </si>
  <si>
    <t>Commission income and other income</t>
  </si>
  <si>
    <t>Staff costs</t>
  </si>
  <si>
    <t>Other operating expenses</t>
  </si>
  <si>
    <t>Total operating expenses</t>
  </si>
  <si>
    <t>Loss on loans, guarantees etc.</t>
  </si>
  <si>
    <t>Balance sheet - condensed</t>
  </si>
  <si>
    <t>31 Dec</t>
  </si>
  <si>
    <t xml:space="preserve">Interest income </t>
  </si>
  <si>
    <t xml:space="preserve">Interest expenses </t>
  </si>
  <si>
    <t xml:space="preserve">Net interest </t>
  </si>
  <si>
    <t>Commission expenses</t>
  </si>
  <si>
    <t>Other operating income</t>
  </si>
  <si>
    <t>Dividends</t>
  </si>
  <si>
    <t>Income from investment in related companies</t>
  </si>
  <si>
    <t xml:space="preserve">Net return on financial investments </t>
  </si>
  <si>
    <t>Majority share</t>
  </si>
  <si>
    <t>Minority interest</t>
  </si>
  <si>
    <t>Quarterly figures</t>
  </si>
  <si>
    <t>Quarterly figures [NOK million]</t>
  </si>
  <si>
    <t>Five years [NOK million]</t>
  </si>
  <si>
    <t>Balance sheet</t>
  </si>
  <si>
    <t>Cash and receivables from central banks</t>
  </si>
  <si>
    <t>Deposits with and loans to credit institutions</t>
  </si>
  <si>
    <t>Net loans to and receivables from customers</t>
  </si>
  <si>
    <t>Fixed-income CDs and bonds at fair value</t>
  </si>
  <si>
    <t>Derivatives</t>
  </si>
  <si>
    <t>Shares, units and other equity interests</t>
  </si>
  <si>
    <t>Investment in related companies</t>
  </si>
  <si>
    <t>Investment in group companies</t>
  </si>
  <si>
    <t>Investments held for sale</t>
  </si>
  <si>
    <t>Intangible assets</t>
  </si>
  <si>
    <t>Other assets</t>
  </si>
  <si>
    <t>Assets</t>
  </si>
  <si>
    <t xml:space="preserve">Deposits from credit institutions </t>
  </si>
  <si>
    <t>Deposits from and debt to customers</t>
  </si>
  <si>
    <t>Debt created by issue of securities</t>
  </si>
  <si>
    <t>Other liabilities</t>
  </si>
  <si>
    <t>Subordinated loan capital</t>
  </si>
  <si>
    <t>Total liabilities</t>
  </si>
  <si>
    <t xml:space="preserve">Equity capital certificate </t>
  </si>
  <si>
    <t>Premium fund</t>
  </si>
  <si>
    <t>Dividend equalisation fund</t>
  </si>
  <si>
    <t>Recommended dividends</t>
  </si>
  <si>
    <t>Provision for gifts</t>
  </si>
  <si>
    <t>Ownerless capital</t>
  </si>
  <si>
    <t>Unrealised gains reserve</t>
  </si>
  <si>
    <t>Other equity capital</t>
  </si>
  <si>
    <t>Hybrid capital</t>
  </si>
  <si>
    <t>Result of the period</t>
  </si>
  <si>
    <t>Minority interests</t>
  </si>
  <si>
    <t>Total liabilities and equity</t>
  </si>
  <si>
    <t>Five years</t>
  </si>
  <si>
    <t>Cost/income ratio group</t>
  </si>
  <si>
    <t>Cost/income ratio group,  ex. financial inv.</t>
  </si>
  <si>
    <t>Cost/income ratio parent bank</t>
  </si>
  <si>
    <t>Cost/income ratio parent,  ex. financial inv.</t>
  </si>
  <si>
    <t>Growth in deposits last 12 months</t>
  </si>
  <si>
    <t>Growth in deposits this period</t>
  </si>
  <si>
    <t>Number of branches</t>
  </si>
  <si>
    <t>Combined margin</t>
  </si>
  <si>
    <t>Lending margin</t>
  </si>
  <si>
    <t>Deposit margin</t>
  </si>
  <si>
    <t>Net other operating income of total income</t>
  </si>
  <si>
    <t>Common Equity Tier 1 ratio</t>
  </si>
  <si>
    <t>Core capital ratio</t>
  </si>
  <si>
    <t>Capital adequacy ratio</t>
  </si>
  <si>
    <t>Liquidity Coverage Ratio (LCR) (%)</t>
  </si>
  <si>
    <t>Leverage ratio</t>
  </si>
  <si>
    <t>Impairment losses ratio</t>
  </si>
  <si>
    <t>Other doubtfull commitm. as % of gross loans</t>
  </si>
  <si>
    <t>P/E per ECC</t>
  </si>
  <si>
    <t>1.3</t>
  </si>
  <si>
    <t>2.1</t>
  </si>
  <si>
    <t>As a percentage of total income</t>
  </si>
  <si>
    <t>Last 12 months [NOK million]</t>
  </si>
  <si>
    <t>Lending</t>
  </si>
  <si>
    <t>Deposits</t>
  </si>
  <si>
    <t>Total</t>
  </si>
  <si>
    <t>Lending volume</t>
  </si>
  <si>
    <t>Margin</t>
  </si>
  <si>
    <t>Volume</t>
  </si>
  <si>
    <t>Change</t>
  </si>
  <si>
    <t>Margin development</t>
  </si>
  <si>
    <t>Volume development</t>
  </si>
  <si>
    <t>Deposits volume</t>
  </si>
  <si>
    <t>Growth in loans last 12 months</t>
  </si>
  <si>
    <t>Profit before tax and inv. held for sale</t>
  </si>
  <si>
    <t>NOK</t>
  </si>
  <si>
    <t>per cent</t>
  </si>
  <si>
    <t>NOK million</t>
  </si>
  <si>
    <t>Annual lending growth</t>
  </si>
  <si>
    <t>CET1 ratio</t>
  </si>
  <si>
    <t>Annual deposits growth</t>
  </si>
  <si>
    <t>Financial Group SpareBank 1 SMN</t>
  </si>
  <si>
    <t/>
  </si>
  <si>
    <t>Other associates</t>
  </si>
  <si>
    <t>Main areas of SpareBank 1 SMN</t>
  </si>
  <si>
    <t>Organisation of SpareBank 1 SMN</t>
  </si>
  <si>
    <t>Overwiew of governing and control bodies</t>
  </si>
  <si>
    <t>SpareBank 1 Alliance</t>
  </si>
  <si>
    <t>Members</t>
  </si>
  <si>
    <t>Sales, loan portfolios, capital</t>
  </si>
  <si>
    <t>SpareBank 1 Alliance companies</t>
  </si>
  <si>
    <t>Moody's</t>
  </si>
  <si>
    <t>Current rating</t>
  </si>
  <si>
    <t>[year end]</t>
  </si>
  <si>
    <t>Outlook</t>
  </si>
  <si>
    <t>Issuer Rating</t>
  </si>
  <si>
    <t>Bank Deposits</t>
  </si>
  <si>
    <t>Subordinate</t>
  </si>
  <si>
    <t>Negative</t>
  </si>
  <si>
    <t>A1</t>
  </si>
  <si>
    <t>Baa2</t>
  </si>
  <si>
    <t>Stable</t>
  </si>
  <si>
    <t>A2</t>
  </si>
  <si>
    <t>Baa3</t>
  </si>
  <si>
    <t>A</t>
  </si>
  <si>
    <t>Owner</t>
  </si>
  <si>
    <t>Number</t>
  </si>
  <si>
    <t>Ownership in %</t>
  </si>
  <si>
    <t>Total 20 largest shareholders</t>
  </si>
  <si>
    <t>Others</t>
  </si>
  <si>
    <t>Year</t>
  </si>
  <si>
    <t>Change in</t>
  </si>
  <si>
    <t>ECC capital</t>
  </si>
  <si>
    <t>Placing</t>
  </si>
  <si>
    <t>Employee placing</t>
  </si>
  <si>
    <t>Bonus Issue</t>
  </si>
  <si>
    <t>Split</t>
  </si>
  <si>
    <t>Dividend Issue</t>
  </si>
  <si>
    <t>1991</t>
  </si>
  <si>
    <t>1992</t>
  </si>
  <si>
    <t>2000</t>
  </si>
  <si>
    <t>2001</t>
  </si>
  <si>
    <t>2002</t>
  </si>
  <si>
    <t>2004</t>
  </si>
  <si>
    <t>2005</t>
  </si>
  <si>
    <t>2007</t>
  </si>
  <si>
    <t>2008</t>
  </si>
  <si>
    <t>2009</t>
  </si>
  <si>
    <t>2010</t>
  </si>
  <si>
    <t>2011</t>
  </si>
  <si>
    <t>2012</t>
  </si>
  <si>
    <t>-</t>
  </si>
  <si>
    <t>No. of ECC's</t>
  </si>
  <si>
    <t>Total commision and other income</t>
  </si>
  <si>
    <t>Guarantees</t>
  </si>
  <si>
    <t>SpareBank 1 Næringskreditt</t>
  </si>
  <si>
    <t>Commision of savings products</t>
  </si>
  <si>
    <t>Real estate agency</t>
  </si>
  <si>
    <t>Insurance</t>
  </si>
  <si>
    <t>Other</t>
  </si>
  <si>
    <t>Total commisions income</t>
  </si>
  <si>
    <t>Operating- and sales income real estate</t>
  </si>
  <si>
    <t>Accounting services</t>
  </si>
  <si>
    <t>Total other operating income</t>
  </si>
  <si>
    <t>Commision expenses</t>
  </si>
  <si>
    <t>Commision and other income</t>
  </si>
  <si>
    <t>Commission of savings products</t>
  </si>
  <si>
    <t xml:space="preserve">Other </t>
  </si>
  <si>
    <t xml:space="preserve">Guarantees </t>
  </si>
  <si>
    <t>Other income</t>
  </si>
  <si>
    <t>including investments held for sale</t>
  </si>
  <si>
    <t>SpareBank 1 Gruppen</t>
  </si>
  <si>
    <t xml:space="preserve">SpareBank 1 Boligkreditt </t>
  </si>
  <si>
    <t>BN Bank</t>
  </si>
  <si>
    <t>Other companies</t>
  </si>
  <si>
    <t>Capital gains shares</t>
  </si>
  <si>
    <t>Gain on derivatives</t>
  </si>
  <si>
    <t>Gain on other financial instruments at fair value (FVO)</t>
  </si>
  <si>
    <t>Foreign exchange gain</t>
  </si>
  <si>
    <t>Gain on sertificates and bonds</t>
  </si>
  <si>
    <t>Gain on shares and derivatives in SB1 Markets</t>
  </si>
  <si>
    <t>Gain on financial instruments related to hedging</t>
  </si>
  <si>
    <t>Total net return on financial investments</t>
  </si>
  <si>
    <t>As percentage of total income</t>
  </si>
  <si>
    <t>Income from inv. in associates and joint ventures</t>
  </si>
  <si>
    <t>Pension costs (defined benefit plan)</t>
  </si>
  <si>
    <t>Employer's insurance contributions</t>
  </si>
  <si>
    <t>Other personnel expenses</t>
  </si>
  <si>
    <t>Total personnel expenses</t>
  </si>
  <si>
    <t>EDP and telecommunication expenses</t>
  </si>
  <si>
    <t>Postage and transportation services</t>
  </si>
  <si>
    <t>Marketing</t>
  </si>
  <si>
    <t>Operating exp. on properties and premises</t>
  </si>
  <si>
    <t>Other external services</t>
  </si>
  <si>
    <t>Depr./write-downs of fixed &amp; intangible assets</t>
  </si>
  <si>
    <t>Other expenses</t>
  </si>
  <si>
    <t>Cost/income ratio</t>
  </si>
  <si>
    <t>Cost/income ratio ex financial investments</t>
  </si>
  <si>
    <t>Change in operating expenses</t>
  </si>
  <si>
    <t>Change in commision and other income</t>
  </si>
  <si>
    <t>Change in net return on financial investments</t>
  </si>
  <si>
    <t>FTE's</t>
  </si>
  <si>
    <t>Parent bank</t>
  </si>
  <si>
    <t>EiendomsMegler 1 Midt-Norge AS</t>
  </si>
  <si>
    <t>SpareBank 1 Regnskapshuset SMN AS</t>
  </si>
  <si>
    <t>SpareBank 1 Finans Midt-Norge AS</t>
  </si>
  <si>
    <t>Total number of FTE's</t>
  </si>
  <si>
    <t>Change in interest income from lending and deposits</t>
  </si>
  <si>
    <t>Change in net interest income</t>
  </si>
  <si>
    <t>Change in operating expences</t>
  </si>
  <si>
    <t>Distribution of loans by industry</t>
  </si>
  <si>
    <t>Write-downs on loans and guarantees</t>
  </si>
  <si>
    <t>Loss on loans by segment</t>
  </si>
  <si>
    <t>Loans and guarantees by industry</t>
  </si>
  <si>
    <t>1.4</t>
  </si>
  <si>
    <t>1.5</t>
  </si>
  <si>
    <t>1.6</t>
  </si>
  <si>
    <t>1.8</t>
  </si>
  <si>
    <t>1.9</t>
  </si>
  <si>
    <t>Fish farming</t>
  </si>
  <si>
    <t>Construction, power and water supply</t>
  </si>
  <si>
    <t>Retail trade, hotels and restaurants</t>
  </si>
  <si>
    <t>Maritime sector</t>
  </si>
  <si>
    <t>Commercial Real Estate</t>
  </si>
  <si>
    <t>Business services</t>
  </si>
  <si>
    <t>Transport and other services provision</t>
  </si>
  <si>
    <t>Public administration</t>
  </si>
  <si>
    <t>Other sectors</t>
  </si>
  <si>
    <t>Gross loans in corporate market</t>
  </si>
  <si>
    <t>Retail customers</t>
  </si>
  <si>
    <t>Gross loans in balance sheet</t>
  </si>
  <si>
    <t>Risk class</t>
  </si>
  <si>
    <t>B</t>
  </si>
  <si>
    <t>C</t>
  </si>
  <si>
    <t>D</t>
  </si>
  <si>
    <t>E</t>
  </si>
  <si>
    <t>F</t>
  </si>
  <si>
    <t>G</t>
  </si>
  <si>
    <t>H</t>
  </si>
  <si>
    <t>I</t>
  </si>
  <si>
    <t>J</t>
  </si>
  <si>
    <t>K</t>
  </si>
  <si>
    <t>Low</t>
  </si>
  <si>
    <t>High</t>
  </si>
  <si>
    <t>Corresponding rating class</t>
  </si>
  <si>
    <t>EAD</t>
  </si>
  <si>
    <t>[NOK billion]</t>
  </si>
  <si>
    <t>%</t>
  </si>
  <si>
    <t>NOK billion</t>
  </si>
  <si>
    <t>Change in provision for expected credit losses for the period</t>
  </si>
  <si>
    <t>Actual loan losses on commitments exceeding provisions made</t>
  </si>
  <si>
    <t>As % of gross loans incl. Boligkreditt</t>
  </si>
  <si>
    <t>Retail Market</t>
  </si>
  <si>
    <t>Corporate Market</t>
  </si>
  <si>
    <t>SMN Finans and other</t>
  </si>
  <si>
    <t>Total loss on loans</t>
  </si>
  <si>
    <t>Agriculture and forestry</t>
  </si>
  <si>
    <t>Manufacturing</t>
  </si>
  <si>
    <t>Very low</t>
  </si>
  <si>
    <t>Medium</t>
  </si>
  <si>
    <t>Very high</t>
  </si>
  <si>
    <t>risk</t>
  </si>
  <si>
    <t>written down</t>
  </si>
  <si>
    <t>Default and</t>
  </si>
  <si>
    <t>NOK bonds</t>
  </si>
  <si>
    <t>Curr bonds</t>
  </si>
  <si>
    <t>Hybrid equity</t>
  </si>
  <si>
    <t>Total capital markets funding</t>
  </si>
  <si>
    <t>Funding maturity dates</t>
  </si>
  <si>
    <t>Next eight quarters [NOK billion]</t>
  </si>
  <si>
    <t>Funding maturity</t>
  </si>
  <si>
    <t>Portfolio</t>
  </si>
  <si>
    <t>Credit risk</t>
  </si>
  <si>
    <t>States - parent bank</t>
  </si>
  <si>
    <t>Institutions - parent bank</t>
  </si>
  <si>
    <t>Housing cooperatives, clubs and associations - parent bank</t>
  </si>
  <si>
    <t>Enterprises - parent bank</t>
  </si>
  <si>
    <t>Mass market - parent bank</t>
  </si>
  <si>
    <t>SpareBank 1 SMN Invest</t>
  </si>
  <si>
    <t>Mass market - SpareBank 1 Boligkreditt AS</t>
  </si>
  <si>
    <t>Enterprises - SpareBank 1 Næringskreditt AS</t>
  </si>
  <si>
    <t>Enterprises - BN Bank AS</t>
  </si>
  <si>
    <t>Mass market - BN Bank AS</t>
  </si>
  <si>
    <t>Regulatory method</t>
  </si>
  <si>
    <t>Equity risk - parent bank</t>
  </si>
  <si>
    <t>Debt risk - parent bank</t>
  </si>
  <si>
    <t>Currency risk - parent bank</t>
  </si>
  <si>
    <t>Subsidiaries and part-owned companies</t>
  </si>
  <si>
    <t>Operational risk</t>
  </si>
  <si>
    <t>SpareBank 1 SMN (parent bank)</t>
  </si>
  <si>
    <t>Standardized approach</t>
  </si>
  <si>
    <t>Advanced IRB approach</t>
  </si>
  <si>
    <t>IRB - mass market (advanced)</t>
  </si>
  <si>
    <t>Basic Indicator Approach</t>
  </si>
  <si>
    <t>Total credit risk IRB</t>
  </si>
  <si>
    <t>Total credit risk standardised approach</t>
  </si>
  <si>
    <t>Minimum requirements subordinated capital</t>
  </si>
  <si>
    <t>Debt risk</t>
  </si>
  <si>
    <t>Equity risk</t>
  </si>
  <si>
    <t>Currency risk</t>
  </si>
  <si>
    <t>Credit value adjustment risk (CVA)</t>
  </si>
  <si>
    <t>Capital adequacy ratios</t>
  </si>
  <si>
    <t>Balance sheet items</t>
  </si>
  <si>
    <t>Off-balance sheet items</t>
  </si>
  <si>
    <t>Regulatory adjustments</t>
  </si>
  <si>
    <t>Calculation basis for leverage ratio</t>
  </si>
  <si>
    <t>Spesification of capital requirements</t>
  </si>
  <si>
    <t>Total book equity</t>
  </si>
  <si>
    <t>Hybrid capital included in total equity</t>
  </si>
  <si>
    <t>Deferred taxes, goodwill and other intangible assets</t>
  </si>
  <si>
    <t>Deduction for allocated dividends and gifts</t>
  </si>
  <si>
    <t>Non-controlling interests recognised in other equity capital</t>
  </si>
  <si>
    <t>Non-controlling interests eligible for inclusion in CET1 capital</t>
  </si>
  <si>
    <t>Year-to-date profit included in core capital (50 per cent pre tax of group profit in 2017)</t>
  </si>
  <si>
    <t>Value adjustments due to requirements for prudent valuation</t>
  </si>
  <si>
    <t>Positive value of adjusted expected loss under IRB Approach</t>
  </si>
  <si>
    <t xml:space="preserve">Direct, indirect and synthetic investments in financial sector companies </t>
  </si>
  <si>
    <t>Subordinated capital</t>
  </si>
  <si>
    <t>Deduction for significant investments in financial institutions</t>
  </si>
  <si>
    <t>Specialised enterprises</t>
  </si>
  <si>
    <t>Other mass market</t>
  </si>
  <si>
    <t>Equity investments, IRB</t>
  </si>
  <si>
    <t>Central government</t>
  </si>
  <si>
    <t>Covered bonds</t>
  </si>
  <si>
    <t>Institutions</t>
  </si>
  <si>
    <t>Local and regional authorities, state-owned enterprises</t>
  </si>
  <si>
    <t>Mass market</t>
  </si>
  <si>
    <t>Exposures secured on real property</t>
  </si>
  <si>
    <t>Equity positions</t>
  </si>
  <si>
    <t>Minimum requirement on CET1 capital, 4.5 per cent</t>
  </si>
  <si>
    <t>Capital conservation buffer, 2,5 per cent</t>
  </si>
  <si>
    <t>Available CET1 capital after buffer requirements</t>
  </si>
  <si>
    <t>2.2</t>
  </si>
  <si>
    <t>2.3</t>
  </si>
  <si>
    <t>SpareBank 1 Regnskapshuset AS</t>
  </si>
  <si>
    <t>YTD</t>
  </si>
  <si>
    <t>As of</t>
  </si>
  <si>
    <t>SpareBank 1 SMN</t>
  </si>
  <si>
    <t>Segment information</t>
  </si>
  <si>
    <t>CAD</t>
  </si>
  <si>
    <t>A3</t>
  </si>
  <si>
    <t>A4</t>
  </si>
  <si>
    <t>Credit ratings</t>
  </si>
  <si>
    <t>1.7</t>
  </si>
  <si>
    <t>Retail market</t>
  </si>
  <si>
    <t>Corporate market</t>
  </si>
  <si>
    <t>Distribution of commision income</t>
  </si>
  <si>
    <t>SpareBank 1 SMN was one of the founding partners of the SpareBank 1 Alliance in 1996. The Alliance consists of closely cooperating saving banks, all of them being independent and locally anchored banks. The purpose of the SpareBank1 Alliance is for members to develop, procure and supply competitive financial services and products and to exploit economies of scale. The Alliance canalize a lot of its mutual interests through SpareBank1 Gruppen AS, a holding company of life and non-life insurance, mutual funds, a broker-dealer and other companies. The Alliance is the 2nd largest Norwegian financial group with wide distribution all over Norway.</t>
  </si>
  <si>
    <t>Products, commisions, dividends</t>
  </si>
  <si>
    <t>* LO - The Norwegian Confederation of Trade Unions</t>
  </si>
  <si>
    <t>SB 1 Finans Midt- Norge</t>
  </si>
  <si>
    <t xml:space="preserve">Total </t>
  </si>
  <si>
    <t>Eiendoms-megler 1 Midt- Norge</t>
  </si>
  <si>
    <t>SB 1 Regnskaps-huset SMN</t>
  </si>
  <si>
    <t>Allocated</t>
  </si>
  <si>
    <t>Total interest income</t>
  </si>
  <si>
    <t>Net profit on financial investments</t>
  </si>
  <si>
    <t>Ordinary operating profit</t>
  </si>
  <si>
    <t>Main balance sheet items</t>
  </si>
  <si>
    <t>Loans and advances to customers</t>
  </si>
  <si>
    <t>Loss on loans</t>
  </si>
  <si>
    <t xml:space="preserve">Total assets </t>
  </si>
  <si>
    <t>Deposits to customers</t>
  </si>
  <si>
    <t>Other liabilities and equity</t>
  </si>
  <si>
    <t>Total liabilites</t>
  </si>
  <si>
    <r>
      <t>Gross loans to customers</t>
    </r>
    <r>
      <rPr>
        <sz val="7"/>
        <color theme="1"/>
        <rFont val="Calibri"/>
        <family val="2"/>
      </rPr>
      <t>¹</t>
    </r>
  </si>
  <si>
    <r>
      <t>Growth in loans last 12 months</t>
    </r>
    <r>
      <rPr>
        <sz val="7"/>
        <color theme="1"/>
        <rFont val="Calibri"/>
        <family val="2"/>
      </rPr>
      <t>¹</t>
    </r>
  </si>
  <si>
    <r>
      <t>Growth in loans this period</t>
    </r>
    <r>
      <rPr>
        <sz val="7"/>
        <color theme="1"/>
        <rFont val="Calibri"/>
        <family val="2"/>
      </rPr>
      <t>¹</t>
    </r>
  </si>
  <si>
    <r>
      <t>Deposit-to-loan ratio</t>
    </r>
    <r>
      <rPr>
        <sz val="7"/>
        <color theme="1"/>
        <rFont val="Calibri"/>
        <family val="2"/>
      </rPr>
      <t>¹</t>
    </r>
  </si>
  <si>
    <r>
      <t xml:space="preserve">Gross loans to customers </t>
    </r>
    <r>
      <rPr>
        <sz val="7"/>
        <color theme="1"/>
        <rFont val="Calibri"/>
        <family val="2"/>
      </rPr>
      <t>¹</t>
    </r>
  </si>
  <si>
    <r>
      <t>Net return on financial investments</t>
    </r>
    <r>
      <rPr>
        <b/>
        <sz val="7"/>
        <color theme="1"/>
        <rFont val="Calibri"/>
        <family val="2"/>
      </rPr>
      <t>¹</t>
    </r>
  </si>
  <si>
    <t>Probability of default (%)</t>
  </si>
  <si>
    <t>SB 1  SMN's risk classification system, where A represents the lowest risk and K the highest risk</t>
  </si>
  <si>
    <t xml:space="preserve">Exposure at default, EAD, is the share of the approved credit that is expected to be drawn at the time of any future default at the same time as there is a downturn in the market. </t>
  </si>
  <si>
    <r>
      <rPr>
        <sz val="7"/>
        <color theme="1"/>
        <rFont val="Calibri"/>
        <family val="2"/>
      </rPr>
      <t>¹</t>
    </r>
    <r>
      <rPr>
        <sz val="7"/>
        <color theme="1"/>
        <rFont val="Arial Unicode MS"/>
        <family val="2"/>
      </rPr>
      <t xml:space="preserve"> Including Sparebank1 Boligkreditt and Sparebank 1 Næringskreditt.</t>
    </r>
  </si>
  <si>
    <t>Retail</t>
  </si>
  <si>
    <r>
      <t>Development in margin</t>
    </r>
    <r>
      <rPr>
        <sz val="11"/>
        <color rgb="FF002776"/>
        <rFont val="Calibri"/>
        <family val="2"/>
      </rPr>
      <t>¹</t>
    </r>
    <r>
      <rPr>
        <sz val="11"/>
        <color rgb="FF002776"/>
        <rFont val="Arial Unicode MS"/>
        <family val="2"/>
      </rPr>
      <t>, Retail Market and Corporate Market</t>
    </r>
  </si>
  <si>
    <r>
      <rPr>
        <sz val="7"/>
        <color theme="1"/>
        <rFont val="Calibri"/>
        <family val="2"/>
      </rPr>
      <t>¹</t>
    </r>
    <r>
      <rPr>
        <sz val="7"/>
        <color theme="1"/>
        <rFont val="Arial Unicode MS"/>
        <family val="2"/>
      </rPr>
      <t>Definition margin: Average customer interest minus 3 months average Nibor</t>
    </r>
  </si>
  <si>
    <t>Quarterly figures [percentage]</t>
  </si>
  <si>
    <r>
      <t>Development in volume</t>
    </r>
    <r>
      <rPr>
        <sz val="11"/>
        <color rgb="FF002776"/>
        <rFont val="Arial Unicode MS"/>
        <family val="2"/>
      </rPr>
      <t>, Retail Market and Corporate Market</t>
    </r>
  </si>
  <si>
    <r>
      <t>Lending</t>
    </r>
    <r>
      <rPr>
        <b/>
        <sz val="7"/>
        <color theme="1"/>
        <rFont val="Calibri"/>
        <family val="2"/>
      </rPr>
      <t>²</t>
    </r>
  </si>
  <si>
    <t>²Gross loans to customers includes SpareBank 1 Boligkreditt and SpareBank 1 Næringskreditt</t>
  </si>
  <si>
    <t>Financial performance</t>
  </si>
  <si>
    <t>Net interest income lending</t>
  </si>
  <si>
    <t>Net interest income deposits</t>
  </si>
  <si>
    <t xml:space="preserve">Net interest income allocated capital </t>
  </si>
  <si>
    <t>Net guarantee commission, incl BK, NK</t>
  </si>
  <si>
    <t>Net commission of savings products</t>
  </si>
  <si>
    <t>Net commission insurance services</t>
  </si>
  <si>
    <t>Other commision income</t>
  </si>
  <si>
    <t>Net commission payment trans. services</t>
  </si>
  <si>
    <t>Net fee and commission income</t>
  </si>
  <si>
    <r>
      <t>Total operating expenses</t>
    </r>
    <r>
      <rPr>
        <b/>
        <sz val="7"/>
        <color theme="1"/>
        <rFont val="Calibri"/>
        <family val="2"/>
      </rPr>
      <t>¹</t>
    </r>
  </si>
  <si>
    <r>
      <rPr>
        <sz val="7"/>
        <color theme="1"/>
        <rFont val="Calibri"/>
        <family val="2"/>
      </rPr>
      <t>¹</t>
    </r>
    <r>
      <rPr>
        <sz val="7"/>
        <color theme="1"/>
        <rFont val="Arial Unicode MS"/>
        <family val="2"/>
      </rPr>
      <t xml:space="preserve"> Includes both direct and distributed expences</t>
    </r>
  </si>
  <si>
    <t>Facts about the business area</t>
  </si>
  <si>
    <t>FTEs</t>
  </si>
  <si>
    <t>SpareBank 1 Finans Midt- Norge AS</t>
  </si>
  <si>
    <t xml:space="preserve">Loss on loans, guarantees etc. </t>
  </si>
  <si>
    <t>SpareBank 1 Markets AS</t>
  </si>
  <si>
    <t>Other subsidiaries</t>
  </si>
  <si>
    <t xml:space="preserve">The company’s strategy is to carry out investments in regional start-ups, venture and private equity funds and to invest directly in growth companies with national/ international market potential in the same market area. </t>
  </si>
  <si>
    <t>Property companies</t>
  </si>
  <si>
    <t>A1/ P-1</t>
  </si>
  <si>
    <r>
      <t>Post- tax return on equity (annualized)</t>
    </r>
    <r>
      <rPr>
        <b/>
        <sz val="7"/>
        <rFont val="Calibri"/>
        <family val="2"/>
      </rPr>
      <t>²</t>
    </r>
  </si>
  <si>
    <t>Part of reserve for unrealised gains, associated companies</t>
  </si>
  <si>
    <t>2.4</t>
  </si>
  <si>
    <r>
      <t>Margins on loans sold to Sparebank 1 Boligkreditt and Sparebank 1 Næringskreditt are recorded as commision in</t>
    </r>
    <r>
      <rPr>
        <sz val="7"/>
        <rFont val="Arial Unicode MS"/>
        <family val="2"/>
      </rPr>
      <t>come. See part 1.5 Other income</t>
    </r>
  </si>
  <si>
    <t>1.1 Financial highlights</t>
  </si>
  <si>
    <t>1.3 Financial results and key figures</t>
  </si>
  <si>
    <t>1.4 Net interest income</t>
  </si>
  <si>
    <t>1.5 Other income</t>
  </si>
  <si>
    <t>1.6.Operating expenses</t>
  </si>
  <si>
    <t>1.7 Loans to customers</t>
  </si>
  <si>
    <t>1.9 Capital adequacy</t>
  </si>
  <si>
    <r>
      <t>2.1 Extract from income statement</t>
    </r>
    <r>
      <rPr>
        <sz val="11"/>
        <color rgb="FF002776"/>
        <rFont val="Calibri"/>
        <family val="2"/>
      </rPr>
      <t>¹</t>
    </r>
  </si>
  <si>
    <t>Extract from income statement</t>
  </si>
  <si>
    <t>2.2 Retail market</t>
  </si>
  <si>
    <t>2.3 Corporate market</t>
  </si>
  <si>
    <t>2.4 Subsidiaries</t>
  </si>
  <si>
    <t>3 Appendix</t>
  </si>
  <si>
    <t>A1 Business description</t>
  </si>
  <si>
    <t>A2 20 largest ECC holders</t>
  </si>
  <si>
    <t>A3 ECC capital history</t>
  </si>
  <si>
    <t>A4 CAD - methods for calculating minimum requirements</t>
  </si>
  <si>
    <r>
      <t>Write-downs on loans and guarantees</t>
    </r>
    <r>
      <rPr>
        <b/>
        <sz val="7"/>
        <color theme="1"/>
        <rFont val="Calibri"/>
        <family val="2"/>
      </rPr>
      <t>¹</t>
    </r>
  </si>
  <si>
    <t>Securities liabilities</t>
  </si>
  <si>
    <t>SpareBank 1 Betaling</t>
  </si>
  <si>
    <t>Actual loan losses on commitments                                    exceeding provisions made</t>
  </si>
  <si>
    <t>Recoveries on commitments previously                            written-off</t>
  </si>
  <si>
    <t>Recoveries on commitments previously                                  written-off</t>
  </si>
  <si>
    <t>Gross loans incl. Boligkreditt and Næringskreditt</t>
  </si>
  <si>
    <t>Non-controlling interests eligible for incl. in CET1 capital</t>
  </si>
  <si>
    <t>Ownership</t>
  </si>
  <si>
    <r>
      <rPr>
        <sz val="7"/>
        <rFont val="Calibri"/>
        <family val="2"/>
      </rPr>
      <t>¹</t>
    </r>
    <r>
      <rPr>
        <sz val="7"/>
        <rFont val="Arial Unicode MS"/>
        <family val="2"/>
      </rPr>
      <t>Provisions for expected credit losses on loans and guarantees are presented after implemantation of IFRS 9 from January 1, 2018, comparative figures for periodes before Q1 2018 have not been restated.</t>
    </r>
  </si>
  <si>
    <t>Positive value of adj. expected loss under IRB Approach</t>
  </si>
  <si>
    <r>
      <t xml:space="preserve">Group                               </t>
    </r>
    <r>
      <rPr>
        <sz val="8"/>
        <color rgb="FF002776"/>
        <rFont val="Calibri"/>
        <family val="2"/>
      </rPr>
      <t>[</t>
    </r>
    <r>
      <rPr>
        <sz val="8"/>
        <color rgb="FF002776"/>
        <rFont val="Arial Unicode MS"/>
        <family val="2"/>
      </rPr>
      <t>in NOK million</t>
    </r>
    <r>
      <rPr>
        <sz val="8"/>
        <color rgb="FF002776"/>
        <rFont val="Calibri"/>
        <family val="2"/>
      </rPr>
      <t>] as of</t>
    </r>
  </si>
  <si>
    <r>
      <t xml:space="preserve">  adv. of this to Boligkreditt and </t>
    </r>
    <r>
      <rPr>
        <sz val="7"/>
        <color theme="0"/>
        <rFont val="Arial Unicode MS"/>
        <family val="2"/>
      </rPr>
      <t>..</t>
    </r>
    <r>
      <rPr>
        <sz val="7"/>
        <color theme="1"/>
        <rFont val="Arial Unicode MS"/>
        <family val="2"/>
      </rPr>
      <t>Næringskreditt</t>
    </r>
  </si>
  <si>
    <t>SpareBank 1 SMN is the region's leading financial services group and one of six owners of the SpareBank 1 Alliance. Its head office is in Trondheim. SpareBank 1 SMN is a regional independent savings bank with a local footing. Through the SpareBank 1 Alliance and its own subsidiaries, SpareBank 1 SMN has secured access to comnpetitive products in the fields of financing, savings and investment, insurance and payment services. The bank is organised under the following structure:</t>
  </si>
  <si>
    <t>Capital gain Fremtind Forsikring</t>
  </si>
  <si>
    <t>SpareBank 1 Markets</t>
  </si>
  <si>
    <t>Fisheries</t>
  </si>
  <si>
    <t>A1/P-1</t>
  </si>
  <si>
    <t>AAA - A3</t>
  </si>
  <si>
    <t>Baa1 - Baa2</t>
  </si>
  <si>
    <t>Ba1</t>
  </si>
  <si>
    <t>Ba2</t>
  </si>
  <si>
    <t>Ba2 - B1</t>
  </si>
  <si>
    <t>B1 - B2</t>
  </si>
  <si>
    <t>B3 - caa3</t>
  </si>
  <si>
    <t>Default</t>
  </si>
  <si>
    <t xml:space="preserve">  Written down</t>
  </si>
  <si>
    <t>Market risk</t>
  </si>
  <si>
    <r>
      <rPr>
        <sz val="7"/>
        <color theme="1"/>
        <rFont val="Calibri"/>
        <family val="2"/>
      </rPr>
      <t>¹</t>
    </r>
    <r>
      <rPr>
        <sz val="7"/>
        <color theme="1"/>
        <rFont val="Arial Unicode MS"/>
        <family val="2"/>
      </rPr>
      <t xml:space="preserve"> Loans to customers includes loans sold to SpareBank1 Boligkreditt and SpareBank1 Næringskreditt.</t>
    </r>
  </si>
  <si>
    <t>Own holdings of ECCs</t>
  </si>
  <si>
    <t>Definition of margin: average customer interest rate minus 3 months nibor</t>
  </si>
  <si>
    <t>Mass market exposure, mortgages</t>
  </si>
  <si>
    <t>Credit risk classification in SpareBank 1 SMN</t>
  </si>
  <si>
    <t>Risk profile - Exposure at default</t>
  </si>
  <si>
    <t>Salaries</t>
  </si>
  <si>
    <t>IT costs</t>
  </si>
  <si>
    <t>of which Næringskreditt</t>
  </si>
  <si>
    <t>Share of volume, corporate market</t>
  </si>
  <si>
    <t>Share of volume, retail market</t>
  </si>
  <si>
    <t>Employees- full time equivalents</t>
  </si>
  <si>
    <t xml:space="preserve"> of which Boligkreditt </t>
  </si>
  <si>
    <t>Payment transfers</t>
  </si>
  <si>
    <t>Payments transfers</t>
  </si>
  <si>
    <t>Commission Boligkreditt (cov. bonds)</t>
  </si>
  <si>
    <t>Commission Næringskreditt (cov. bonds)</t>
  </si>
  <si>
    <t>Common equity Tier 1 ratio</t>
  </si>
  <si>
    <t>Tier 1 capital ratio</t>
  </si>
  <si>
    <t>Capital ratio</t>
  </si>
  <si>
    <t>FTEs, group</t>
  </si>
  <si>
    <t>FTEs, parent bank</t>
  </si>
  <si>
    <t>FTEs, subsidiaries</t>
  </si>
  <si>
    <t>Risk profile  - Exposure At Default</t>
  </si>
  <si>
    <t>Common equity Tier 1 capital</t>
  </si>
  <si>
    <t>Tier 1 capital</t>
  </si>
  <si>
    <t>Additional Tier 2 capital instruments</t>
  </si>
  <si>
    <t>Total eligible capital</t>
  </si>
  <si>
    <t>Risk-weighted assets (RWA)</t>
  </si>
  <si>
    <t xml:space="preserve">Tier 1 capital </t>
  </si>
  <si>
    <t>Minimum capital requirement, transitional rules 4.5 per cent</t>
  </si>
  <si>
    <t>Common Equity Tier 1 capital ratio</t>
  </si>
  <si>
    <t>Additional Tier 1 capital instruments covered by transitional provisions</t>
  </si>
  <si>
    <t xml:space="preserve">Addtional Tier 1 capital instruments </t>
  </si>
  <si>
    <t xml:space="preserve">Cash flow hedge reserve </t>
  </si>
  <si>
    <t xml:space="preserve">Deduction for commom equity Tier 1 capital in significant investments in financial institutions </t>
  </si>
  <si>
    <t>Common equity Tier 1 capital ratio</t>
  </si>
  <si>
    <t>Attributable to additional Tier 1 Capital holders</t>
  </si>
  <si>
    <t>Sparebank 1 SMN Invest</t>
  </si>
  <si>
    <t>1.8 Capital Markets funding</t>
  </si>
  <si>
    <t>Their mission is to own, operate and develop property. Property companies: SpareBank 1 SMN Kvartalet, SpareBank 1 Bygget Steinkjer, St Olavs Plass 1 SMN</t>
  </si>
  <si>
    <t xml:space="preserve">SpareBank 1 Regnskapshuset SMN is an accountancy business within the SMB segment. SpareBank 1 Regnskapshuset intends to be one of Norway’s leading actors in the accounting industry by building up a national accounting enterprise based on regional ownership, strong links to the owner banks and closeness to the market. 
The strategy of growth through acquisitions represents a consolidation of a fragmented accounting industry. SpareBank 1 Regnskapshuset SMN has shown strong growth the past five years.
</t>
  </si>
  <si>
    <t xml:space="preserve">EiendomsMegler 1 Midt-Norge is a real estate agency, and has a solid market- leader position in the region. The company has specialized operations, which include separate units for project and commercial real estate broking. 
</t>
  </si>
  <si>
    <t>SpareBank 1 Kreditt</t>
  </si>
  <si>
    <t xml:space="preserve">Net commission income </t>
  </si>
  <si>
    <t xml:space="preserve">Average total assets </t>
  </si>
  <si>
    <t>1.2 Credit Rating</t>
  </si>
  <si>
    <t>Systemic risk buffer, 4.5 per cent</t>
  </si>
  <si>
    <t>Senior Preferred</t>
  </si>
  <si>
    <t>Senior non-preferred</t>
  </si>
  <si>
    <t>Baa1</t>
  </si>
  <si>
    <t xml:space="preserve">Stage 3 as a percentage of gross loans </t>
  </si>
  <si>
    <t>C - Manufacturing</t>
  </si>
  <si>
    <t xml:space="preserve">E - Water supply, sewerage and waste management </t>
  </si>
  <si>
    <t>G - Retail trade, repair of motor vehicles</t>
  </si>
  <si>
    <t xml:space="preserve">I - Accommodation and catering </t>
  </si>
  <si>
    <t xml:space="preserve">J - Information and communication </t>
  </si>
  <si>
    <t>K - Financing and insurance activities</t>
  </si>
  <si>
    <t>L -Property management</t>
  </si>
  <si>
    <t>M - Professional, scientific and technical services</t>
  </si>
  <si>
    <t>N - Business services</t>
  </si>
  <si>
    <t>O - Public administration and defense, and public social security schemes</t>
  </si>
  <si>
    <t>P - Education</t>
  </si>
  <si>
    <t>Q - Health and social services</t>
  </si>
  <si>
    <t>R - Cultural activities, entertainment and recreation</t>
  </si>
  <si>
    <t>S - Other services</t>
  </si>
  <si>
    <t>T - Employment in private households</t>
  </si>
  <si>
    <t xml:space="preserve">V - Subsidiary </t>
  </si>
  <si>
    <t xml:space="preserve">W -Other sectors </t>
  </si>
  <si>
    <t>A - Agriculture, fishery and forestry</t>
  </si>
  <si>
    <t>B - Mining and quarrying</t>
  </si>
  <si>
    <t>D - Electricity, gas, steam and air conditioning supply</t>
  </si>
  <si>
    <t xml:space="preserve">F - Construction </t>
  </si>
  <si>
    <t xml:space="preserve">H -  Transportation and storage </t>
  </si>
  <si>
    <t>SpareBank 1 Finans Midt-Norge offers car loans and leasing to corporates and private individuals, and invoice purchases from small businesses. The company services the market through its own sales operation and through the Bank’s offices and other partners. SpareBank 1 Finans Midt-Norge merged with Spire Finans in the first quarter.                                                                                                                                                  
                                                                                                                                                                                                                                                                                                                                                                                                                                                                                                                                                                                              The company is owned by SpareBank 1 SMN and other Sparebanker in the SpareBank 1 Alliance. This owning structure has contributed to a dispersed presence across Mid- and South Norway</t>
  </si>
  <si>
    <t>U - International organizations</t>
  </si>
  <si>
    <t>Gain on other financial instruments</t>
  </si>
  <si>
    <t>Positive</t>
  </si>
  <si>
    <t>Countercyclical buffer, 2.0 per cent (1.0 per cent)</t>
  </si>
  <si>
    <t>Booked equity capital per ECC</t>
  </si>
  <si>
    <t xml:space="preserve">Booked equity capital per ECC </t>
  </si>
  <si>
    <t>Sunnmøre og Fjordane</t>
  </si>
  <si>
    <t>Retail Market*</t>
  </si>
  <si>
    <t>Corporate Market*</t>
  </si>
  <si>
    <t xml:space="preserve">*In the table above the geographical segments in the bank are shown with an asterix. When referred to without an asterix the supplementary information refers to Retail </t>
  </si>
  <si>
    <t>and Corporate banking regardless of geography.</t>
  </si>
  <si>
    <t>Aa3</t>
  </si>
  <si>
    <t>Aa3/P-1</t>
  </si>
  <si>
    <t>Loan-to-value ratio in the mortgage portfolio</t>
  </si>
  <si>
    <t xml:space="preserve">Risk weight in the mortgage portfolio </t>
  </si>
  <si>
    <t>portfolio</t>
  </si>
  <si>
    <t xml:space="preserve">Loan-to-value ratio &amp; risk weight in the mortage </t>
  </si>
  <si>
    <t>Subordinated debt</t>
  </si>
  <si>
    <t>For the subsidiaries the figures refer to the respective company accounts.</t>
  </si>
  <si>
    <r>
      <t>Eliminations</t>
    </r>
    <r>
      <rPr>
        <sz val="8"/>
        <color theme="1"/>
        <rFont val="Calibri"/>
        <family val="2"/>
      </rPr>
      <t>¹</t>
    </r>
  </si>
  <si>
    <r>
      <t>Post- tax return on equity</t>
    </r>
    <r>
      <rPr>
        <sz val="7"/>
        <color theme="1"/>
        <rFont val="Calibri"/>
        <family val="2"/>
      </rPr>
      <t>²</t>
    </r>
  </si>
  <si>
    <t>¹Consist of, among other things, return on financial investments in parent bank and net profit on the bank's funding activities.</t>
  </si>
  <si>
    <r>
      <rPr>
        <sz val="7"/>
        <color theme="1"/>
        <rFont val="Calibri"/>
        <family val="2"/>
      </rPr>
      <t>²</t>
    </r>
    <r>
      <rPr>
        <sz val="7"/>
        <color theme="1"/>
        <rFont val="Arial Unicode MS"/>
        <family val="2"/>
      </rPr>
      <t>Calculation of capital employed in Retail Banking and Corporate Banking is based on regulatory capital. This capital is grossed up to 16,3  percent to be in line with the capital plan.</t>
    </r>
  </si>
  <si>
    <r>
      <rPr>
        <sz val="7"/>
        <rFont val="Calibri"/>
        <family val="2"/>
      </rPr>
      <t>²</t>
    </r>
    <r>
      <rPr>
        <sz val="7"/>
        <rFont val="Arial Unicode MS"/>
        <family val="2"/>
      </rPr>
      <t xml:space="preserve"> Calculation of capital employed in Retail Banking and Corporate Banking is based on regulatory capital. This capital is grossed up to 16.3  percent to be in line with the capital plan.</t>
    </r>
  </si>
  <si>
    <t>Q3</t>
  </si>
  <si>
    <t>2023</t>
  </si>
  <si>
    <t>Fusion</t>
  </si>
  <si>
    <t>Rights Issue</t>
  </si>
  <si>
    <t>Rights issue</t>
  </si>
  <si>
    <t>Reduction in nominal value</t>
  </si>
  <si>
    <t>Major changes from Q2 2024</t>
  </si>
  <si>
    <t>SpareBank 1 Forvaltning</t>
  </si>
  <si>
    <t>January - September 2024</t>
  </si>
  <si>
    <t>Q3 2024</t>
  </si>
  <si>
    <t>3Q24</t>
  </si>
  <si>
    <t>2Q24</t>
  </si>
  <si>
    <t>1Q24</t>
  </si>
  <si>
    <t>4Q23</t>
  </si>
  <si>
    <t>3Q23</t>
  </si>
  <si>
    <t>2Q23</t>
  </si>
  <si>
    <t>1Q23</t>
  </si>
  <si>
    <t>4Q22</t>
  </si>
  <si>
    <t>3Q22</t>
  </si>
  <si>
    <t>YTD 24</t>
  </si>
  <si>
    <t>30 Sep</t>
  </si>
  <si>
    <t>30 Jun</t>
  </si>
  <si>
    <t>31 Mar</t>
  </si>
  <si>
    <t xml:space="preserve">Lending volume </t>
  </si>
  <si>
    <t>Fees on lending</t>
  </si>
  <si>
    <t>Deposit volume</t>
  </si>
  <si>
    <t>Equity capital</t>
  </si>
  <si>
    <t>Funding and liquidity buffer</t>
  </si>
  <si>
    <t>30 September 2024</t>
  </si>
  <si>
    <t>2028--&gt;</t>
  </si>
  <si>
    <t>Q4 24</t>
  </si>
  <si>
    <t>Q1 25</t>
  </si>
  <si>
    <t>Q2 25</t>
  </si>
  <si>
    <t>Q3 25</t>
  </si>
  <si>
    <t>Q4 25</t>
  </si>
  <si>
    <t>Q1 26</t>
  </si>
  <si>
    <t>Q2 26</t>
  </si>
  <si>
    <t>Q3 26</t>
  </si>
  <si>
    <t>Sparebankstiftinga Søre Sunnmøre</t>
  </si>
  <si>
    <t>Sparebankstiftelsen SMN</t>
  </si>
  <si>
    <t>KLP</t>
  </si>
  <si>
    <t>Pareto Aksje Norge VPF</t>
  </si>
  <si>
    <t xml:space="preserve">J. P. Morgan SE </t>
  </si>
  <si>
    <t xml:space="preserve">State Street Bank and Trust Comp </t>
  </si>
  <si>
    <t>VPF Eika Egenkapitalbevis</t>
  </si>
  <si>
    <t>Skandinaviska Enskilda Banken AB</t>
  </si>
  <si>
    <t>VPF Alfred Berg Gamba</t>
  </si>
  <si>
    <t xml:space="preserve">J. P. Morgan Chase Bank, N.A., London </t>
  </si>
  <si>
    <t>The Northern Trust Comp</t>
  </si>
  <si>
    <t>VPF Holberg Norge</t>
  </si>
  <si>
    <t>Forsvarets personellservice</t>
  </si>
  <si>
    <t>VPF Odin Norge</t>
  </si>
  <si>
    <t>RBC Investor Services Trust</t>
  </si>
  <si>
    <t>Spesialfondet Borea Utbytte</t>
  </si>
  <si>
    <t>Danske Invest Norske Aksjer Institusjon II.</t>
  </si>
  <si>
    <t>MP Pensjon 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</si>
</sst>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quot;$&quot;* #,##0_);_(&quot;$&quot;* \(#,##0\);_(&quot;$&quot;* &quot;-&quot;_);_(@_)"/>
    <numFmt numFmtId="165" formatCode="_(* #,##0.00_);_(* \(#,##0.00\);_(* &quot;-&quot;??_);_(@_)"/>
    <numFmt numFmtId="166" formatCode="_ * #,##0_ ;_ * \-#,##0_ ;_ * &quot;-&quot;_ ;_ @_ "/>
    <numFmt numFmtId="167" formatCode="_ * #,##0.00_ ;_ * \-#,##0.00_ ;_ * &quot;-&quot;??_ ;_ @_ "/>
    <numFmt numFmtId="168" formatCode="_(* #,##0_);_(* \(#,##0\);_(* &quot; - &quot;_);_(@_)"/>
    <numFmt numFmtId="169" formatCode="#,##0;\(#,##0\);&quot;-&quot;"/>
    <numFmt numFmtId="170" formatCode="_([$€-2]\ * #,##0.00_);_([$€-2]\ * \(#,##0.00\);_([$€-2]\ * &quot;-&quot;??_)"/>
    <numFmt numFmtId="171" formatCode="_(* #,##0.0_);_(* \(#,##0.0\);_(* &quot; - &quot;_);_(@_)"/>
    <numFmt numFmtId="172" formatCode="_(* #,##0.0_%_);_(* \(#,##0.0_%\);_(* &quot; - &quot;_%_);_(@_)"/>
    <numFmt numFmtId="173" formatCode="_(* #,##0.0%_);_(* \(#,##0.0%\);_(* &quot; - &quot;\%_);_(@_)"/>
    <numFmt numFmtId="174" formatCode="_(* #,##0.00_);_(* \(#,##0.00\);_(* &quot; - &quot;_);_(@_)"/>
    <numFmt numFmtId="175" formatCode="_(* #,##0.000_);_(* \(#,##0.000\);_(* &quot; - &quot;_);_(@_)"/>
    <numFmt numFmtId="176" formatCode="_(&quot;kr&quot;\ * #,##0.00_);_(&quot;kr&quot;\ * \(#,##0.00\);_(&quot;kr&quot;\ * &quot;-&quot;??_);_(@_)"/>
    <numFmt numFmtId="177" formatCode="_-* #,##0\ _€_-;\-* #,##0\ _€_-;_-* &quot;-&quot;\ _€_-;_-@_-"/>
    <numFmt numFmtId="178" formatCode="_-* #,##0.00\ _€_-;\-* #,##0.00\ _€_-;_-* &quot;-&quot;??\ _€_-;_-@_-"/>
    <numFmt numFmtId="179" formatCode="_-* #,##0\ &quot;€&quot;_-;\-* #,##0\ &quot;€&quot;_-;_-* &quot;-&quot;\ &quot;€&quot;_-;_-@_-"/>
    <numFmt numFmtId="180" formatCode="_-* #,##0.00\ &quot;€&quot;_-;\-* #,##0.00\ &quot;€&quot;_-;_-* &quot;-&quot;??\ &quot;€&quot;_-;_-@_-"/>
    <numFmt numFmtId="181" formatCode="_-* #,##0.0_-;\-* #,##0.0_-;_-* &quot;-&quot;??_-;_-@_-"/>
    <numFmt numFmtId="182" formatCode="_-* #,##0_-;\-* #,##0_-;_-* &quot;-&quot;??_-;_-@_-"/>
    <numFmt numFmtId="183" formatCode="0.0\ %"/>
    <numFmt numFmtId="184" formatCode="#,##0.0"/>
    <numFmt numFmtId="185" formatCode="0.0"/>
    <numFmt numFmtId="186" formatCode="#,##0.000"/>
    <numFmt numFmtId="187" formatCode="0.000"/>
    <numFmt numFmtId="188" formatCode="_-* #,##0.000_-;\-* #,##0.000_-;_-* &quot;-&quot;??_-;_-@_-"/>
    <numFmt numFmtId="189" formatCode="#,##0.0000"/>
    <numFmt numFmtId="190" formatCode="0.00000"/>
    <numFmt numFmtId="191" formatCode="#,##0.000000"/>
  </numFmts>
  <fonts count="130">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0"/>
      <name val="Arial"/>
      <family val="2"/>
    </font>
    <font>
      <sz val="12"/>
      <color indexed="8"/>
      <name val="Gill Sans"/>
    </font>
    <font>
      <sz val="9"/>
      <name val="Times New Roman"/>
      <family val="1"/>
    </font>
    <font>
      <b/>
      <u val="singleAccounting"/>
      <sz val="9"/>
      <name val="Times New Roman"/>
      <family val="1"/>
    </font>
    <font>
      <sz val="8"/>
      <color indexed="8"/>
      <name val="Arial"/>
      <family val="2"/>
    </font>
    <font>
      <b/>
      <sz val="10"/>
      <name val="Arial"/>
      <family val="2"/>
    </font>
    <font>
      <b/>
      <sz val="16"/>
      <name val="Arial"/>
      <family val="2"/>
    </font>
    <font>
      <sz val="10"/>
      <color indexed="8"/>
      <name val="Arial"/>
      <family val="2"/>
    </font>
    <font>
      <b/>
      <sz val="10"/>
      <name val="Times New Roman"/>
      <family val="1"/>
    </font>
    <font>
      <sz val="8"/>
      <color indexed="10"/>
      <name val="Tahoma"/>
      <family val="2"/>
    </font>
    <font>
      <sz val="12"/>
      <name val="Times New Roman"/>
      <family val="1"/>
    </font>
    <font>
      <sz val="8"/>
      <color indexed="11"/>
      <name val="Tahoma"/>
      <family val="2"/>
    </font>
    <font>
      <b/>
      <sz val="18"/>
      <color theme="3"/>
      <name val="Calibri Light"/>
      <family val="2"/>
      <scheme val="major"/>
    </font>
    <font>
      <sz val="11"/>
      <color indexed="8"/>
      <name val="Calibri"/>
      <family val="2"/>
    </font>
    <font>
      <sz val="11"/>
      <color indexed="9"/>
      <name val="Calibri"/>
      <family val="2"/>
    </font>
    <font>
      <b/>
      <sz val="11"/>
      <color indexed="52"/>
      <name val="Calibri"/>
      <family val="2"/>
    </font>
    <font>
      <i/>
      <sz val="8"/>
      <name val="Times New Roman"/>
      <family val="1"/>
    </font>
    <font>
      <b/>
      <sz val="11"/>
      <name val="Times New Roman"/>
      <family val="1"/>
    </font>
    <font>
      <b/>
      <i/>
      <sz val="9.5"/>
      <name val="Times New Roman"/>
      <family val="1"/>
    </font>
    <font>
      <sz val="11"/>
      <color indexed="17"/>
      <name val="Calibri"/>
      <family val="2"/>
    </font>
    <font>
      <sz val="11"/>
      <color indexed="62"/>
      <name val="Calibri"/>
      <family val="2"/>
    </font>
    <font>
      <sz val="11"/>
      <color indexed="52"/>
      <name val="Calibri"/>
      <family val="2"/>
    </font>
    <font>
      <sz val="8"/>
      <color indexed="11"/>
      <name val="MS Sans Serif"/>
      <family val="2"/>
    </font>
    <font>
      <sz val="11"/>
      <color indexed="10"/>
      <name val="Calibri"/>
      <family val="2"/>
    </font>
    <font>
      <sz val="10"/>
      <name val="MS Sans Serif"/>
      <family val="2"/>
    </font>
    <font>
      <sz val="10"/>
      <name val="Geneva"/>
    </font>
    <font>
      <sz val="10"/>
      <name val="Courier"/>
      <family val="3"/>
    </font>
    <font>
      <sz val="11"/>
      <name val="Times New Roman"/>
      <family val="1"/>
    </font>
    <font>
      <u/>
      <sz val="9.9"/>
      <color rgb="FF000000"/>
      <name val="Calibri"/>
      <family val="2"/>
      <scheme val="minor"/>
    </font>
    <font>
      <u/>
      <sz val="12"/>
      <color indexed="36"/>
      <name val="Times New Roman"/>
      <family val="1"/>
    </font>
    <font>
      <u/>
      <sz val="10"/>
      <color indexed="12"/>
      <name val="Arial"/>
      <family val="2"/>
    </font>
    <font>
      <sz val="12"/>
      <name val="Arial MT"/>
    </font>
    <font>
      <b/>
      <sz val="18"/>
      <color indexed="32"/>
      <name val="Arial"/>
      <family val="2"/>
    </font>
    <font>
      <b/>
      <sz val="10"/>
      <color indexed="18"/>
      <name val="Arial"/>
      <family val="2"/>
    </font>
    <font>
      <sz val="10"/>
      <color indexed="18"/>
      <name val="Arial"/>
      <family val="2"/>
    </font>
    <font>
      <sz val="9"/>
      <color theme="1"/>
      <name val="Arial Unicode MS"/>
      <family val="2"/>
    </font>
    <font>
      <sz val="11"/>
      <color theme="1"/>
      <name val="Arial Unicode MS"/>
      <family val="2"/>
    </font>
    <font>
      <sz val="8"/>
      <color theme="1"/>
      <name val="Arial Unicode MS"/>
      <family val="2"/>
    </font>
    <font>
      <sz val="6"/>
      <color theme="1"/>
      <name val="Arial Unicode MS"/>
      <family val="2"/>
    </font>
    <font>
      <sz val="14"/>
      <color theme="1"/>
      <name val="Arial Unicode MS"/>
      <family val="2"/>
    </font>
    <font>
      <sz val="10"/>
      <color theme="1"/>
      <name val="Arial Unicode MS"/>
      <family val="2"/>
    </font>
    <font>
      <sz val="12"/>
      <color theme="4"/>
      <name val="Arial Rounded MT Bold"/>
      <family val="2"/>
    </font>
    <font>
      <sz val="11"/>
      <color theme="4"/>
      <name val="Arial Rounded MT Bold"/>
      <family val="2"/>
    </font>
    <font>
      <sz val="7"/>
      <color theme="1"/>
      <name val="Arial Unicode MS"/>
      <family val="2"/>
    </font>
    <font>
      <b/>
      <sz val="7"/>
      <color theme="1"/>
      <name val="Arial Unicode MS"/>
      <family val="2"/>
    </font>
    <font>
      <b/>
      <sz val="11"/>
      <color theme="1"/>
      <name val="Arial Unicode MS"/>
      <family val="2"/>
    </font>
    <font>
      <sz val="11"/>
      <color rgb="FF002776"/>
      <name val="Arial Unicode MS"/>
      <family val="2"/>
    </font>
    <font>
      <sz val="8"/>
      <color rgb="FF002776"/>
      <name val="Arial Unicode MS"/>
      <family val="2"/>
    </font>
    <font>
      <sz val="25"/>
      <color rgb="FF002776"/>
      <name val="Arial Rounded MT Bold"/>
      <family val="2"/>
    </font>
    <font>
      <sz val="18"/>
      <color rgb="FF002776"/>
      <name val="Arial Rounded MT Bold"/>
      <family val="2"/>
    </font>
    <font>
      <sz val="36"/>
      <color rgb="FF5B9BD5"/>
      <name val="Arial Rounded MT Bold"/>
      <family val="2"/>
    </font>
    <font>
      <sz val="2"/>
      <color theme="1"/>
      <name val="Arial Unicode MS"/>
      <family val="2"/>
    </font>
    <font>
      <sz val="5"/>
      <color theme="1"/>
      <name val="Arial Unicode MS"/>
      <family val="2"/>
    </font>
    <font>
      <sz val="12"/>
      <color rgb="FF5B9BD5"/>
      <name val="Arial Rounded MT Bold"/>
      <family val="2"/>
    </font>
    <font>
      <sz val="8"/>
      <color theme="1" tint="0.249977111117893"/>
      <name val="Arial Unicode MS"/>
      <family val="2"/>
    </font>
    <font>
      <sz val="8"/>
      <color theme="1" tint="0.249977111117893"/>
      <name val="Arial Rounded MT Bold"/>
      <family val="2"/>
    </font>
    <font>
      <sz val="7"/>
      <color theme="1" tint="0.249977111117893"/>
      <name val="Arial Rounded MT Bold"/>
      <family val="2"/>
    </font>
    <font>
      <i/>
      <sz val="6"/>
      <color theme="1" tint="0.249977111117893"/>
      <name val="Arial Rounded MT Bold"/>
      <family val="2"/>
    </font>
    <font>
      <i/>
      <sz val="6"/>
      <color theme="1"/>
      <name val="Arial Unicode MS"/>
      <family val="2"/>
    </font>
    <font>
      <sz val="11"/>
      <color theme="4" tint="0.79998168889431442"/>
      <name val="Arial Rounded MT Bold"/>
      <family val="2"/>
    </font>
    <font>
      <sz val="11"/>
      <color theme="4" tint="0.79998168889431442"/>
      <name val="Arial Unicode MS"/>
      <family val="2"/>
    </font>
    <font>
      <sz val="10"/>
      <color theme="4" tint="0.79998168889431442"/>
      <name val="Arial Rounded MT Bold"/>
      <family val="2"/>
    </font>
    <font>
      <sz val="9"/>
      <color theme="4" tint="0.79998168889431442"/>
      <name val="Arial Unicode MS"/>
      <family val="2"/>
    </font>
    <font>
      <sz val="9"/>
      <color theme="4" tint="0.79998168889431442"/>
      <name val="Arial Rounded MT Bold"/>
      <family val="2"/>
    </font>
    <font>
      <sz val="18"/>
      <color theme="0"/>
      <name val="Arial Rounded MT Bold"/>
      <family val="2"/>
    </font>
    <font>
      <sz val="9"/>
      <color theme="0"/>
      <name val="Arial Unicode MS"/>
      <family val="2"/>
    </font>
    <font>
      <sz val="11"/>
      <color theme="0"/>
      <name val="Arial Rounded MT Bold"/>
      <family val="2"/>
    </font>
    <font>
      <sz val="11"/>
      <color theme="0"/>
      <name val="Arial Unicode MS"/>
      <family val="2"/>
    </font>
    <font>
      <sz val="10"/>
      <color theme="0"/>
      <name val="Arial Rounded MT Bold"/>
      <family val="2"/>
    </font>
    <font>
      <sz val="9"/>
      <color theme="0"/>
      <name val="Arial Rounded MT Bold"/>
      <family val="2"/>
    </font>
    <font>
      <sz val="8"/>
      <color theme="0"/>
      <name val="Arial Unicode MS"/>
      <family val="2"/>
    </font>
    <font>
      <sz val="10"/>
      <color theme="0"/>
      <name val="Arial Unicode MS"/>
      <family val="2"/>
    </font>
    <font>
      <sz val="8"/>
      <color rgb="FF002776"/>
      <name val="Calibri"/>
      <family val="2"/>
    </font>
    <font>
      <sz val="8"/>
      <color theme="1"/>
      <name val="Calibri"/>
      <family val="2"/>
    </font>
    <font>
      <sz val="11"/>
      <color rgb="FF002776"/>
      <name val="Calibri"/>
      <family val="2"/>
    </font>
    <font>
      <b/>
      <sz val="7"/>
      <color theme="1"/>
      <name val="Calibri"/>
      <family val="2"/>
    </font>
    <font>
      <sz val="7"/>
      <color theme="1"/>
      <name val="Calibri"/>
      <family val="2"/>
    </font>
    <font>
      <sz val="7"/>
      <color rgb="FFFF0000"/>
      <name val="Arial Unicode MS"/>
      <family val="2"/>
    </font>
    <font>
      <b/>
      <sz val="7"/>
      <color rgb="FF002776"/>
      <name val="Arial Unicode MS"/>
      <family val="2"/>
    </font>
    <font>
      <b/>
      <sz val="7"/>
      <name val="Arial Unicode MS"/>
      <family val="2"/>
    </font>
    <font>
      <b/>
      <sz val="7"/>
      <name val="Calibri"/>
      <family val="2"/>
    </font>
    <font>
      <sz val="7"/>
      <name val="Arial Unicode MS"/>
      <family val="2"/>
    </font>
    <font>
      <sz val="7"/>
      <name val="Calibri"/>
      <family val="2"/>
    </font>
    <font>
      <sz val="7"/>
      <color theme="0"/>
      <name val="Arial Unicode MS"/>
      <family val="2"/>
    </font>
    <font>
      <sz val="11"/>
      <color rgb="FFFF0000"/>
      <name val="Arial Unicode MS"/>
      <family val="2"/>
    </font>
    <font>
      <sz val="8"/>
      <color rgb="FFFF0000"/>
      <name val="Arial Narrow"/>
      <family val="2"/>
    </font>
    <font>
      <b/>
      <sz val="7"/>
      <color rgb="FFFF0000"/>
      <name val="Arial Unicode MS"/>
      <family val="2"/>
    </font>
    <font>
      <sz val="8"/>
      <color rgb="FFFF0000"/>
      <name val="Arial Unicode MS"/>
      <family val="2"/>
    </font>
    <font>
      <b/>
      <sz val="11"/>
      <color rgb="FFFF0000"/>
      <name val="Arial Unicode MS"/>
      <family val="2"/>
    </font>
    <font>
      <sz val="9"/>
      <color rgb="FFFF0000"/>
      <name val="Arial Unicode MS"/>
      <family val="2"/>
    </font>
    <font>
      <b/>
      <sz val="9"/>
      <color rgb="FFFF0000"/>
      <name val="Arial Rounded MT Bold"/>
      <family val="2"/>
    </font>
    <font>
      <i/>
      <sz val="9"/>
      <color rgb="FFFF0000"/>
      <name val="Arial Unicode MS"/>
      <family val="2"/>
    </font>
    <font>
      <sz val="11"/>
      <color rgb="FF002060"/>
      <name val="Arial Unicode MS"/>
      <family val="2"/>
    </font>
    <font>
      <sz val="18"/>
      <color rgb="FF002060"/>
      <name val="Arial Rounded MT Bold"/>
      <family val="2"/>
    </font>
    <font>
      <sz val="5"/>
      <color rgb="FFFF0000"/>
      <name val="Arial Unicode MS"/>
      <family val="2"/>
    </font>
    <font>
      <sz val="12"/>
      <color theme="5"/>
      <name val="Verdana"/>
      <family val="2"/>
    </font>
    <font>
      <sz val="8"/>
      <name val="Arial Unicode MS"/>
      <family val="2"/>
    </font>
    <font>
      <sz val="11"/>
      <name val="Arial Unicode MS"/>
      <family val="2"/>
    </font>
    <font>
      <sz val="5"/>
      <name val="Arial Unicode MS"/>
      <family val="2"/>
    </font>
    <font>
      <b/>
      <sz val="11"/>
      <name val="Arial Unicode MS"/>
      <family val="2"/>
    </font>
    <font>
      <sz val="7"/>
      <color rgb="FFFFC000"/>
      <name val="Arial Unicode MS"/>
      <family val="2"/>
    </font>
    <font>
      <b/>
      <sz val="7"/>
      <color rgb="FFFFC000"/>
      <name val="Arial Unicode MS"/>
      <family val="2"/>
    </font>
    <font>
      <sz val="7"/>
      <color theme="7"/>
      <name val="Arial Unicode MS"/>
      <family val="2"/>
    </font>
    <font>
      <b/>
      <sz val="7"/>
      <color theme="7"/>
      <name val="Arial Unicode MS"/>
      <family val="2"/>
    </font>
    <font>
      <sz val="11"/>
      <color rgb="FFFFC000"/>
      <name val="Arial Unicode MS"/>
      <family val="2"/>
    </font>
    <font>
      <b/>
      <sz val="11"/>
      <color rgb="FFFFC000"/>
      <name val="Arial Unicode MS"/>
      <family val="2"/>
    </font>
    <font>
      <sz val="9"/>
      <color rgb="FFFFC000"/>
      <name val="Arial Unicode MS"/>
      <family val="2"/>
    </font>
    <font>
      <sz val="10"/>
      <color rgb="FFFF0000"/>
      <name val="Arial Unicode MS"/>
      <family val="2"/>
    </font>
    <font>
      <sz val="7"/>
      <color theme="1"/>
      <name val="Arial Unicode MS"/>
    </font>
    <font>
      <b/>
      <sz val="7"/>
      <color theme="1"/>
      <name val="Arial Unicode MS"/>
    </font>
    <font>
      <sz val="8"/>
      <color rgb="FFFFC000"/>
      <name val="Arial Unicode MS"/>
      <family val="2"/>
    </font>
    <font>
      <b/>
      <sz val="11"/>
      <color theme="1"/>
      <name val="Arial Unicode MS"/>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AF5EB"/>
        <bgColor indexed="64"/>
      </patternFill>
    </fill>
    <fill>
      <patternFill patternType="solid">
        <fgColor rgb="FF002060"/>
        <bgColor indexed="64"/>
      </patternFill>
    </fill>
    <fill>
      <patternFill patternType="solid">
        <fgColor theme="0"/>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auto="1"/>
      </top>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right/>
      <top/>
      <bottom style="thin">
        <color theme="4"/>
      </bottom>
      <diagonal/>
    </border>
    <border>
      <left style="thick">
        <color theme="0"/>
      </left>
      <right/>
      <top/>
      <bottom/>
      <diagonal/>
    </border>
    <border>
      <left/>
      <right/>
      <top/>
      <bottom style="thin">
        <color rgb="FF5B9BD5"/>
      </bottom>
      <diagonal/>
    </border>
    <border>
      <left/>
      <right style="thick">
        <color theme="0"/>
      </right>
      <top/>
      <bottom style="thin">
        <color rgb="FF5B9BD5"/>
      </bottom>
      <diagonal/>
    </border>
    <border>
      <left style="thick">
        <color theme="0"/>
      </left>
      <right style="thick">
        <color theme="0"/>
      </right>
      <top/>
      <bottom style="thin">
        <color rgb="FF5B9BD5"/>
      </bottom>
      <diagonal/>
    </border>
    <border>
      <left/>
      <right/>
      <top style="thin">
        <color rgb="FF5B9BD5"/>
      </top>
      <bottom style="thin">
        <color rgb="FF5B9BD5"/>
      </bottom>
      <diagonal/>
    </border>
    <border>
      <left style="thick">
        <color theme="0"/>
      </left>
      <right/>
      <top/>
      <bottom style="thin">
        <color rgb="FF5B9BD5"/>
      </bottom>
      <diagonal/>
    </border>
    <border>
      <left/>
      <right/>
      <top style="thin">
        <color rgb="FF5B9BD5"/>
      </top>
      <bottom/>
      <diagonal/>
    </border>
    <border>
      <left style="thin">
        <color theme="0"/>
      </left>
      <right/>
      <top style="thin">
        <color rgb="FF5B9BD5"/>
      </top>
      <bottom/>
      <diagonal/>
    </border>
    <border>
      <left style="thin">
        <color theme="0"/>
      </left>
      <right/>
      <top/>
      <bottom/>
      <diagonal/>
    </border>
    <border>
      <left style="thin">
        <color theme="0"/>
      </left>
      <right/>
      <top/>
      <bottom style="thin">
        <color rgb="FF5B9BD5"/>
      </bottom>
      <diagonal/>
    </border>
    <border>
      <left/>
      <right style="thin">
        <color theme="0"/>
      </right>
      <top/>
      <bottom style="thin">
        <color rgb="FF5B9BD5"/>
      </bottom>
      <diagonal/>
    </border>
    <border>
      <left/>
      <right style="thin">
        <color theme="0"/>
      </right>
      <top/>
      <bottom/>
      <diagonal/>
    </border>
    <border>
      <left style="thin">
        <color theme="0"/>
      </left>
      <right style="thin">
        <color theme="0"/>
      </right>
      <top style="thin">
        <color rgb="FF5B9BD5"/>
      </top>
      <bottom/>
      <diagonal/>
    </border>
    <border>
      <left/>
      <right/>
      <top/>
      <bottom style="thin">
        <color theme="4" tint="0.79998168889431442"/>
      </bottom>
      <diagonal/>
    </border>
    <border>
      <left/>
      <right/>
      <top style="thin">
        <color rgb="FF5B9BD5"/>
      </top>
      <bottom style="thin">
        <color rgb="FF0070C0"/>
      </bottom>
      <diagonal/>
    </border>
  </borders>
  <cellStyleXfs count="380">
    <xf numFmtId="0" fontId="0" fillId="0" borderId="0"/>
    <xf numFmtId="0" fontId="17" fillId="0" borderId="0"/>
    <xf numFmtId="170" fontId="17" fillId="0" borderId="0" applyFont="0" applyFill="0" applyBorder="0" applyAlignment="0" applyProtection="0"/>
    <xf numFmtId="168" fontId="20" fillId="0" borderId="0" applyFill="0" applyBorder="0">
      <alignment horizontal="right" vertical="top"/>
    </xf>
    <xf numFmtId="0" fontId="21" fillId="0" borderId="0">
      <alignment horizontal="center" wrapText="1"/>
    </xf>
    <xf numFmtId="41" fontId="20" fillId="0" borderId="0" applyFill="0" applyBorder="0" applyAlignment="0" applyProtection="0">
      <alignment horizontal="right" vertical="top"/>
    </xf>
    <xf numFmtId="169" fontId="24" fillId="0" borderId="0"/>
    <xf numFmtId="0" fontId="20" fillId="0" borderId="0" applyFill="0" applyBorder="0">
      <alignment horizontal="left" vertical="top"/>
    </xf>
    <xf numFmtId="9" fontId="17" fillId="0" borderId="0" applyFont="0" applyFill="0" applyBorder="0" applyAlignment="0" applyProtection="0"/>
    <xf numFmtId="43" fontId="17" fillId="0" borderId="0" applyFont="0" applyFill="0" applyBorder="0" applyAlignment="0" applyProtection="0"/>
    <xf numFmtId="0" fontId="1"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0" fontId="1" fillId="0" borderId="0"/>
    <xf numFmtId="0" fontId="17" fillId="0" borderId="0"/>
    <xf numFmtId="0" fontId="27" fillId="0" borderId="0" pivotButton="1"/>
    <xf numFmtId="0" fontId="1" fillId="0" borderId="0"/>
    <xf numFmtId="0" fontId="1" fillId="0" borderId="0"/>
    <xf numFmtId="0" fontId="1" fillId="0" borderId="0"/>
    <xf numFmtId="0" fontId="29" fillId="0" borderId="0" pivotButton="1"/>
    <xf numFmtId="167" fontId="1" fillId="0" borderId="0" applyFont="0" applyFill="0" applyBorder="0" applyAlignment="0" applyProtection="0"/>
    <xf numFmtId="0" fontId="1" fillId="0" borderId="0"/>
    <xf numFmtId="0" fontId="30"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9" fillId="6" borderId="5" applyNumberFormat="0" applyAlignment="0" applyProtection="0"/>
    <xf numFmtId="0" fontId="12" fillId="7" borderId="7" applyNumberForma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4" borderId="0" applyNumberFormat="0" applyBorder="0" applyAlignment="0" applyProtection="0"/>
    <xf numFmtId="0" fontId="1" fillId="0" borderId="0"/>
    <xf numFmtId="0" fontId="17" fillId="0" borderId="0"/>
    <xf numFmtId="0" fontId="1" fillId="8" borderId="8" applyNumberFormat="0" applyFont="0" applyAlignment="0" applyProtection="0"/>
    <xf numFmtId="0" fontId="1" fillId="0" borderId="0"/>
    <xf numFmtId="0" fontId="17" fillId="0" borderId="0"/>
    <xf numFmtId="0" fontId="1" fillId="0" borderId="0"/>
    <xf numFmtId="167" fontId="1" fillId="0" borderId="0" applyFont="0" applyFill="0" applyBorder="0" applyAlignment="0" applyProtection="0"/>
    <xf numFmtId="9" fontId="1" fillId="0" borderId="0" applyFont="0" applyFill="0" applyBorder="0" applyAlignment="0" applyProtection="0"/>
    <xf numFmtId="3" fontId="19" fillId="0" borderId="0"/>
    <xf numFmtId="9" fontId="1" fillId="0" borderId="0" applyFont="0" applyFill="0" applyBorder="0" applyAlignment="0" applyProtection="0"/>
    <xf numFmtId="0" fontId="1"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3" fontId="19" fillId="0" borderId="0"/>
    <xf numFmtId="166" fontId="20" fillId="0" borderId="0" applyFill="0" applyBorder="0" applyAlignment="0" applyProtection="0">
      <alignment horizontal="right" vertical="top"/>
    </xf>
    <xf numFmtId="9" fontId="18" fillId="0" borderId="0" applyFont="0" applyFill="0" applyBorder="0" applyAlignment="0" applyProtection="0"/>
    <xf numFmtId="167" fontId="18" fillId="0" borderId="0" applyFont="0" applyFill="0" applyBorder="0" applyAlignment="0" applyProtection="0"/>
    <xf numFmtId="167" fontId="28" fillId="0" borderId="0" applyFont="0" applyFill="0" applyBorder="0" applyAlignment="0" applyProtection="0"/>
    <xf numFmtId="0" fontId="28" fillId="0" borderId="0"/>
    <xf numFmtId="9" fontId="28" fillId="0" borderId="0" applyFont="0" applyFill="0" applyBorder="0" applyAlignment="0" applyProtection="0"/>
    <xf numFmtId="0" fontId="22" fillId="0" borderId="0" applyNumberFormat="0" applyFill="0" applyBorder="0" applyAlignment="0" applyProtection="0"/>
    <xf numFmtId="167" fontId="2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4" borderId="0" applyNumberFormat="0" applyBorder="0" applyAlignment="0" applyProtection="0"/>
    <xf numFmtId="0" fontId="31" fillId="37"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3" fillId="42" borderId="18" applyNumberFormat="0" applyAlignment="0" applyProtection="0"/>
    <xf numFmtId="0" fontId="33" fillId="42" borderId="18" applyNumberFormat="0" applyAlignment="0" applyProtection="0"/>
    <xf numFmtId="172" fontId="34" fillId="0" borderId="0">
      <alignment horizontal="right" vertical="top"/>
    </xf>
    <xf numFmtId="173" fontId="20" fillId="0" borderId="0">
      <alignment horizontal="right" vertical="top"/>
    </xf>
    <xf numFmtId="173" fontId="34" fillId="0" borderId="0">
      <alignment horizontal="right" vertical="top"/>
    </xf>
    <xf numFmtId="171" fontId="20" fillId="0" borderId="0" applyFill="0" applyBorder="0">
      <alignment horizontal="right" vertical="top"/>
    </xf>
    <xf numFmtId="174" fontId="20" fillId="0" borderId="0" applyFill="0" applyBorder="0">
      <alignment horizontal="right" vertical="top"/>
    </xf>
    <xf numFmtId="175" fontId="20" fillId="0" borderId="0" applyFill="0" applyBorder="0">
      <alignment horizontal="right" vertical="top"/>
    </xf>
    <xf numFmtId="169" fontId="35" fillId="0" borderId="0" applyFill="0" applyBorder="0">
      <alignment vertical="top"/>
    </xf>
    <xf numFmtId="169" fontId="26" fillId="0" borderId="0" applyFill="0" applyBorder="0" applyProtection="0">
      <alignment vertical="top"/>
    </xf>
    <xf numFmtId="169" fontId="36" fillId="0" borderId="0">
      <alignment vertical="top"/>
    </xf>
    <xf numFmtId="0" fontId="37" fillId="30" borderId="0" applyNumberFormat="0" applyBorder="0" applyAlignment="0" applyProtection="0"/>
    <xf numFmtId="0" fontId="37" fillId="30" borderId="0" applyNumberFormat="0" applyBorder="0" applyAlignment="0" applyProtection="0"/>
    <xf numFmtId="0" fontId="38" fillId="33" borderId="18" applyNumberFormat="0" applyAlignment="0" applyProtection="0"/>
    <xf numFmtId="0" fontId="38" fillId="33" borderId="18" applyNumberFormat="0" applyAlignment="0" applyProtection="0"/>
    <xf numFmtId="0" fontId="39" fillId="0" borderId="19" applyNumberFormat="0" applyFill="0" applyAlignment="0" applyProtection="0"/>
    <xf numFmtId="0" fontId="39" fillId="0" borderId="19" applyNumberFormat="0" applyFill="0" applyAlignment="0" applyProtection="0"/>
    <xf numFmtId="0" fontId="28" fillId="43" borderId="20" applyNumberFormat="0" applyFont="0" applyAlignment="0" applyProtection="0"/>
    <xf numFmtId="0" fontId="18" fillId="0" borderId="0"/>
    <xf numFmtId="3" fontId="19" fillId="0" borderId="0"/>
    <xf numFmtId="0" fontId="22" fillId="0" borderId="0" applyNumberFormat="0" applyFill="0" applyBorder="0" applyAlignment="0" applyProtection="0"/>
    <xf numFmtId="0" fontId="1" fillId="0" borderId="0"/>
    <xf numFmtId="0" fontId="40" fillId="0" borderId="0" pivotButton="1"/>
    <xf numFmtId="0" fontId="28" fillId="43" borderId="20" applyNumberFormat="0" applyFont="0" applyAlignment="0" applyProtection="0"/>
    <xf numFmtId="9" fontId="28" fillId="0" borderId="0" applyFont="0" applyFill="0" applyBorder="0" applyAlignment="0" applyProtection="0"/>
    <xf numFmtId="167" fontId="18"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ont="0" applyFill="0" applyBorder="0" applyAlignment="0" applyProtection="0"/>
    <xf numFmtId="9" fontId="18" fillId="0" borderId="0" applyNumberFormat="0" applyFont="0" applyFill="0" applyBorder="0" applyAlignment="0" applyProtection="0"/>
    <xf numFmtId="0" fontId="1" fillId="0" borderId="0"/>
    <xf numFmtId="0" fontId="1" fillId="0" borderId="0"/>
    <xf numFmtId="0" fontId="1" fillId="0" borderId="0"/>
    <xf numFmtId="0" fontId="18" fillId="0" borderId="0"/>
    <xf numFmtId="0" fontId="42" fillId="0" borderId="0"/>
    <xf numFmtId="0" fontId="43" fillId="0" borderId="0"/>
    <xf numFmtId="0" fontId="1" fillId="0" borderId="0"/>
    <xf numFmtId="0" fontId="1" fillId="0" borderId="0"/>
    <xf numFmtId="0" fontId="1" fillId="0" borderId="0"/>
    <xf numFmtId="0" fontId="28" fillId="0" borderId="0"/>
    <xf numFmtId="0" fontId="28" fillId="0" borderId="0"/>
    <xf numFmtId="0" fontId="22" fillId="0" borderId="0" applyNumberFormat="0" applyFill="0" applyBorder="0" applyAlignment="0" applyProtection="0"/>
    <xf numFmtId="0" fontId="1" fillId="0" borderId="0"/>
    <xf numFmtId="0" fontId="1" fillId="0" borderId="0"/>
    <xf numFmtId="0" fontId="1" fillId="0" borderId="0"/>
    <xf numFmtId="0" fontId="18" fillId="0" borderId="0"/>
    <xf numFmtId="0" fontId="22" fillId="0" borderId="0" applyNumberFormat="0" applyFill="0" applyBorder="0" applyAlignment="0" applyProtection="0"/>
    <xf numFmtId="0" fontId="25" fillId="0" borderId="0">
      <alignment vertical="top"/>
    </xf>
    <xf numFmtId="9" fontId="18" fillId="0" borderId="0" applyFont="0" applyFill="0" applyBorder="0" applyAlignment="0" applyProtection="0"/>
    <xf numFmtId="9" fontId="18" fillId="0" borderId="0" applyFont="0" applyFill="0" applyBorder="0" applyAlignment="0" applyProtection="0"/>
    <xf numFmtId="0" fontId="23" fillId="0" borderId="0"/>
    <xf numFmtId="38" fontId="42" fillId="0" borderId="0" applyFont="0" applyFill="0" applyBorder="0" applyAlignment="0" applyProtection="0"/>
    <xf numFmtId="167" fontId="25" fillId="0" borderId="0" applyFont="0" applyFill="0" applyBorder="0" applyAlignment="0" applyProtection="0">
      <alignment vertical="top"/>
    </xf>
    <xf numFmtId="40" fontId="42" fillId="0" borderId="0" applyFont="0" applyFill="0" applyBorder="0" applyAlignment="0" applyProtection="0"/>
    <xf numFmtId="4" fontId="43" fillId="0" borderId="0" applyFont="0" applyFill="0" applyBorder="0" applyAlignment="0" applyProtection="0"/>
    <xf numFmtId="167" fontId="18" fillId="0" borderId="0" applyFont="0" applyFill="0" applyBorder="0" applyAlignment="0" applyProtection="0"/>
    <xf numFmtId="0" fontId="44" fillId="0" borderId="0"/>
    <xf numFmtId="176" fontId="18" fillId="0" borderId="0" applyFont="0" applyFill="0" applyBorder="0" applyAlignment="0" applyProtection="0"/>
    <xf numFmtId="167" fontId="18" fillId="0" borderId="0" applyFont="0" applyFill="0" applyBorder="0" applyAlignment="0" applyProtection="0"/>
    <xf numFmtId="0" fontId="1" fillId="0" borderId="0"/>
    <xf numFmtId="0" fontId="40" fillId="0" borderId="0" pivotButton="1"/>
    <xf numFmtId="0" fontId="1" fillId="0" borderId="0"/>
    <xf numFmtId="3" fontId="45" fillId="0" borderId="0"/>
    <xf numFmtId="0" fontId="33" fillId="42" borderId="18" applyNumberFormat="0" applyAlignment="0" applyProtection="0"/>
    <xf numFmtId="0" fontId="37" fillId="30" borderId="0" applyNumberFormat="0" applyBorder="0" applyAlignment="0" applyProtection="0"/>
    <xf numFmtId="0" fontId="38" fillId="33" borderId="18" applyNumberFormat="0" applyAlignment="0" applyProtection="0"/>
    <xf numFmtId="0" fontId="39" fillId="0" borderId="19" applyNumberFormat="0" applyFill="0" applyAlignment="0" applyProtection="0"/>
    <xf numFmtId="0" fontId="28" fillId="43" borderId="20" applyNumberFormat="0" applyFont="0" applyAlignment="0" applyProtection="0"/>
    <xf numFmtId="0" fontId="40" fillId="0" borderId="0" pivotButton="1"/>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8" fillId="0" borderId="21"/>
    <xf numFmtId="0" fontId="18" fillId="0" borderId="17"/>
    <xf numFmtId="0" fontId="18" fillId="0" borderId="11"/>
    <xf numFmtId="0" fontId="18" fillId="0" borderId="14"/>
    <xf numFmtId="0" fontId="18" fillId="0" borderId="13"/>
    <xf numFmtId="0" fontId="18" fillId="0" borderId="10"/>
    <xf numFmtId="0" fontId="18" fillId="0" borderId="16"/>
    <xf numFmtId="0" fontId="18" fillId="0" borderId="12"/>
    <xf numFmtId="167" fontId="1" fillId="0" borderId="0" applyFont="0" applyFill="0" applyBorder="0" applyAlignment="0" applyProtection="0"/>
    <xf numFmtId="167" fontId="1" fillId="0" borderId="0" applyFont="0" applyFill="0" applyBorder="0" applyAlignment="0" applyProtection="0"/>
    <xf numFmtId="0" fontId="41" fillId="0" borderId="0" applyNumberFormat="0" applyFill="0" applyBorder="0" applyAlignment="0" applyProtection="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0" fillId="6" borderId="4" applyNumberFormat="0" applyAlignment="0" applyProtection="0"/>
    <xf numFmtId="167" fontId="28" fillId="0" borderId="0" applyFont="0" applyFill="0" applyBorder="0" applyAlignment="0" applyProtection="0"/>
    <xf numFmtId="0" fontId="47" fillId="0" borderId="0" applyNumberFormat="0" applyFill="0" applyBorder="0" applyAlignment="0" applyProtection="0">
      <alignment vertical="top"/>
      <protection locked="0"/>
    </xf>
    <xf numFmtId="0" fontId="5" fillId="2" borderId="0" applyNumberFormat="0" applyBorder="0" applyAlignment="0" applyProtection="0"/>
    <xf numFmtId="0" fontId="48" fillId="0" borderId="0" applyNumberFormat="0" applyFill="0" applyBorder="0" applyAlignment="0" applyProtection="0">
      <alignment vertical="top"/>
      <protection locked="0"/>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8" fillId="5" borderId="4" applyNumberFormat="0" applyAlignment="0" applyProtection="0"/>
    <xf numFmtId="0" fontId="24" fillId="27" borderId="15">
      <alignment horizontal="left"/>
    </xf>
    <xf numFmtId="0" fontId="11" fillId="0" borderId="6" applyNumberFormat="0" applyFill="0" applyAlignment="0" applyProtection="0"/>
    <xf numFmtId="40" fontId="42"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77" fontId="18" fillId="0" borderId="0" applyFont="0" applyFill="0" applyBorder="0" applyAlignment="0" applyProtection="0"/>
    <xf numFmtId="178" fontId="18"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0" fontId="18" fillId="0" borderId="0"/>
    <xf numFmtId="0" fontId="1" fillId="0" borderId="0"/>
    <xf numFmtId="0" fontId="1" fillId="0" borderId="0"/>
    <xf numFmtId="0" fontId="1" fillId="0" borderId="0"/>
    <xf numFmtId="0" fontId="28" fillId="0" borderId="0"/>
    <xf numFmtId="0" fontId="18" fillId="0" borderId="0"/>
    <xf numFmtId="0" fontId="28" fillId="0" borderId="0"/>
    <xf numFmtId="0" fontId="1" fillId="0" borderId="0"/>
    <xf numFmtId="0" fontId="1" fillId="0" borderId="0"/>
    <xf numFmtId="0" fontId="49"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44" borderId="22" applyNumberFormat="0">
      <alignment horizontal="center"/>
    </xf>
    <xf numFmtId="9" fontId="42"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51" fillId="44" borderId="23"/>
    <xf numFmtId="167" fontId="1" fillId="0" borderId="0" applyFont="0" applyFill="0" applyBorder="0" applyAlignment="0" applyProtection="0"/>
    <xf numFmtId="43"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5" fillId="0" borderId="0" applyFont="0" applyFill="0" applyBorder="0" applyAlignment="0" applyProtection="0">
      <alignment vertical="top"/>
    </xf>
    <xf numFmtId="167" fontId="25" fillId="0" borderId="0" applyFont="0" applyFill="0" applyBorder="0" applyAlignment="0" applyProtection="0">
      <alignment vertical="top"/>
    </xf>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4"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0" fontId="52" fillId="44" borderId="24"/>
    <xf numFmtId="0" fontId="13" fillId="0" borderId="0" applyNumberFormat="0" applyFill="0" applyBorder="0" applyAlignment="0" applyProtection="0"/>
    <xf numFmtId="0" fontId="1" fillId="0" borderId="0"/>
    <xf numFmtId="0" fontId="1" fillId="0" borderId="0"/>
    <xf numFmtId="167" fontId="1" fillId="0" borderId="0" applyFont="0" applyFill="0" applyBorder="0" applyAlignment="0" applyProtection="0"/>
    <xf numFmtId="167" fontId="18" fillId="0" borderId="0" applyFont="0" applyFill="0" applyBorder="0" applyAlignment="0" applyProtection="0"/>
    <xf numFmtId="0" fontId="1" fillId="0" borderId="0"/>
    <xf numFmtId="167" fontId="1" fillId="0" borderId="0" applyFont="0" applyFill="0" applyBorder="0" applyAlignment="0" applyProtection="0"/>
    <xf numFmtId="167" fontId="18"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0" fontId="17" fillId="0" borderId="0"/>
    <xf numFmtId="167" fontId="17" fillId="0" borderId="0" applyFont="0" applyFill="0" applyBorder="0" applyAlignment="0" applyProtection="0"/>
    <xf numFmtId="0" fontId="1" fillId="0" borderId="0"/>
    <xf numFmtId="167" fontId="1" fillId="0" borderId="0" applyFont="0" applyFill="0" applyBorder="0" applyAlignment="0" applyProtection="0"/>
    <xf numFmtId="167"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0" fontId="18" fillId="0" borderId="0"/>
    <xf numFmtId="43"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5" fontId="17" fillId="0" borderId="0" applyFont="0" applyFill="0" applyBorder="0" applyAlignment="0" applyProtection="0"/>
    <xf numFmtId="0" fontId="19" fillId="0" borderId="0"/>
    <xf numFmtId="0" fontId="5" fillId="2" borderId="0" applyNumberFormat="0" applyBorder="0" applyAlignment="0" applyProtection="0"/>
  </cellStyleXfs>
  <cellXfs count="428">
    <xf numFmtId="0" fontId="0" fillId="0" borderId="0" xfId="0"/>
    <xf numFmtId="0" fontId="53" fillId="0" borderId="0" xfId="0" applyFont="1"/>
    <xf numFmtId="0" fontId="54" fillId="0" borderId="0" xfId="0" applyFont="1"/>
    <xf numFmtId="0" fontId="57" fillId="0" borderId="0" xfId="0" applyFont="1"/>
    <xf numFmtId="0" fontId="59" fillId="0" borderId="0" xfId="0" applyFont="1" applyAlignment="1">
      <alignment horizontal="left"/>
    </xf>
    <xf numFmtId="0" fontId="58" fillId="0" borderId="0" xfId="0" applyFont="1"/>
    <xf numFmtId="0" fontId="54" fillId="45" borderId="0" xfId="0" applyFont="1" applyFill="1"/>
    <xf numFmtId="0" fontId="61" fillId="0" borderId="0" xfId="0" applyFont="1"/>
    <xf numFmtId="0" fontId="61" fillId="45" borderId="0" xfId="0" applyFont="1" applyFill="1"/>
    <xf numFmtId="3" fontId="61" fillId="0" borderId="0" xfId="0" applyNumberFormat="1" applyFont="1"/>
    <xf numFmtId="3" fontId="62" fillId="0" borderId="0" xfId="0" applyNumberFormat="1" applyFont="1"/>
    <xf numFmtId="0" fontId="55" fillId="0" borderId="0" xfId="0" applyFont="1" applyAlignment="1">
      <alignment horizontal="right"/>
    </xf>
    <xf numFmtId="0" fontId="64" fillId="0" borderId="0" xfId="0" quotePrefix="1" applyFont="1"/>
    <xf numFmtId="16" fontId="64" fillId="0" borderId="0" xfId="0" quotePrefix="1" applyNumberFormat="1" applyFont="1"/>
    <xf numFmtId="0" fontId="63" fillId="0" borderId="0" xfId="0" applyFont="1"/>
    <xf numFmtId="3" fontId="61" fillId="45" borderId="0" xfId="0" applyNumberFormat="1" applyFont="1" applyFill="1"/>
    <xf numFmtId="3" fontId="62" fillId="45" borderId="0" xfId="0" applyNumberFormat="1" applyFont="1" applyFill="1"/>
    <xf numFmtId="0" fontId="62" fillId="0" borderId="0" xfId="0" applyFont="1"/>
    <xf numFmtId="0" fontId="65" fillId="0" borderId="0" xfId="0" quotePrefix="1" applyFont="1"/>
    <xf numFmtId="3" fontId="56" fillId="0" borderId="0" xfId="0" applyNumberFormat="1" applyFont="1"/>
    <xf numFmtId="183" fontId="61" fillId="0" borderId="0" xfId="376" applyNumberFormat="1" applyFont="1" applyFill="1" applyBorder="1"/>
    <xf numFmtId="9" fontId="61" fillId="0" borderId="0" xfId="376" applyFont="1" applyFill="1" applyBorder="1"/>
    <xf numFmtId="4" fontId="61" fillId="0" borderId="0" xfId="0" applyNumberFormat="1" applyFont="1"/>
    <xf numFmtId="0" fontId="66" fillId="0" borderId="0" xfId="0" applyFont="1"/>
    <xf numFmtId="0" fontId="54" fillId="0" borderId="0" xfId="0" applyFont="1" applyAlignment="1">
      <alignment horizontal="center"/>
    </xf>
    <xf numFmtId="0" fontId="64" fillId="45" borderId="0" xfId="0" quotePrefix="1" applyFont="1" applyFill="1"/>
    <xf numFmtId="0" fontId="67" fillId="0" borderId="0" xfId="0" applyFont="1" applyAlignment="1">
      <alignment horizontal="left"/>
    </xf>
    <xf numFmtId="3" fontId="62" fillId="0" borderId="27" xfId="0" applyNumberFormat="1" applyFont="1" applyBorder="1"/>
    <xf numFmtId="0" fontId="55" fillId="0" borderId="28" xfId="0" applyFont="1" applyBorder="1" applyAlignment="1">
      <alignment horizontal="right"/>
    </xf>
    <xf numFmtId="0" fontId="55" fillId="0" borderId="29" xfId="0" applyFont="1" applyBorder="1" applyAlignment="1">
      <alignment horizontal="right"/>
    </xf>
    <xf numFmtId="3" fontId="61" fillId="0" borderId="27" xfId="0" applyNumberFormat="1" applyFont="1" applyBorder="1"/>
    <xf numFmtId="3" fontId="61" fillId="45" borderId="27" xfId="0" applyNumberFormat="1" applyFont="1" applyFill="1" applyBorder="1"/>
    <xf numFmtId="3" fontId="62" fillId="0" borderId="30" xfId="0" applyNumberFormat="1" applyFont="1" applyBorder="1"/>
    <xf numFmtId="0" fontId="56" fillId="0" borderId="0" xfId="0" applyFont="1" applyAlignment="1">
      <alignment horizontal="right"/>
    </xf>
    <xf numFmtId="0" fontId="61" fillId="0" borderId="27" xfId="0" applyFont="1" applyBorder="1"/>
    <xf numFmtId="0" fontId="54" fillId="0" borderId="27" xfId="0" applyFont="1" applyBorder="1"/>
    <xf numFmtId="183" fontId="61" fillId="45" borderId="27" xfId="376" applyNumberFormat="1" applyFont="1" applyFill="1" applyBorder="1"/>
    <xf numFmtId="183" fontId="61" fillId="0" borderId="27" xfId="376" applyNumberFormat="1" applyFont="1" applyFill="1" applyBorder="1"/>
    <xf numFmtId="0" fontId="54" fillId="47" borderId="0" xfId="0" applyFont="1" applyFill="1"/>
    <xf numFmtId="0" fontId="69" fillId="0" borderId="0" xfId="0" applyFont="1"/>
    <xf numFmtId="0" fontId="70" fillId="0" borderId="0" xfId="0" applyFont="1"/>
    <xf numFmtId="0" fontId="70" fillId="45" borderId="0" xfId="0" applyFont="1" applyFill="1"/>
    <xf numFmtId="3" fontId="70" fillId="0" borderId="0" xfId="0" applyNumberFormat="1" applyFont="1"/>
    <xf numFmtId="0" fontId="60" fillId="0" borderId="0" xfId="0" applyFont="1" applyAlignment="1">
      <alignment horizontal="left" indent="8"/>
    </xf>
    <xf numFmtId="0" fontId="59" fillId="47" borderId="0" xfId="0" applyFont="1" applyFill="1" applyAlignment="1">
      <alignment horizontal="left"/>
    </xf>
    <xf numFmtId="0" fontId="61" fillId="0" borderId="26" xfId="0" applyFont="1" applyBorder="1" applyAlignment="1">
      <alignment horizontal="right"/>
    </xf>
    <xf numFmtId="0" fontId="67" fillId="0" borderId="0" xfId="0" applyFont="1"/>
    <xf numFmtId="0" fontId="71" fillId="0" borderId="0" xfId="0" applyFont="1" applyAlignment="1">
      <alignment horizontal="left"/>
    </xf>
    <xf numFmtId="0" fontId="68" fillId="46" borderId="0" xfId="0" applyFont="1" applyFill="1" applyAlignment="1">
      <alignment horizontal="center"/>
    </xf>
    <xf numFmtId="9" fontId="61" fillId="0" borderId="27" xfId="376" applyFont="1" applyFill="1" applyBorder="1"/>
    <xf numFmtId="0" fontId="54" fillId="0" borderId="0" xfId="0" applyFont="1" applyAlignment="1">
      <alignment horizontal="left" vertical="top"/>
    </xf>
    <xf numFmtId="0" fontId="72" fillId="47" borderId="0" xfId="0" applyFont="1" applyFill="1"/>
    <xf numFmtId="0" fontId="72" fillId="47" borderId="0" xfId="0" applyFont="1" applyFill="1" applyAlignment="1">
      <alignment horizontal="left" indent="2"/>
    </xf>
    <xf numFmtId="0" fontId="65" fillId="47" borderId="0" xfId="0" quotePrefix="1" applyFont="1" applyFill="1"/>
    <xf numFmtId="0" fontId="73" fillId="47" borderId="0" xfId="0" applyFont="1" applyFill="1" applyAlignment="1">
      <alignment horizontal="left" indent="2"/>
    </xf>
    <xf numFmtId="0" fontId="73" fillId="47" borderId="0" xfId="0" quotePrefix="1" applyFont="1" applyFill="1" applyAlignment="1">
      <alignment horizontal="left" indent="2"/>
    </xf>
    <xf numFmtId="0" fontId="74" fillId="47" borderId="0" xfId="0" applyFont="1" applyFill="1" applyAlignment="1">
      <alignment horizontal="left" indent="2"/>
    </xf>
    <xf numFmtId="0" fontId="73" fillId="0" borderId="0" xfId="0" quotePrefix="1" applyFont="1" applyAlignment="1">
      <alignment horizontal="left" indent="2"/>
    </xf>
    <xf numFmtId="0" fontId="72" fillId="0" borderId="0" xfId="0" applyFont="1" applyAlignment="1">
      <alignment horizontal="left" indent="2"/>
    </xf>
    <xf numFmtId="0" fontId="74" fillId="47" borderId="0" xfId="0" applyFont="1" applyFill="1" applyAlignment="1">
      <alignment horizontal="left"/>
    </xf>
    <xf numFmtId="0" fontId="74" fillId="47" borderId="0" xfId="0" applyFont="1" applyFill="1" applyAlignment="1">
      <alignment horizontal="right" indent="2"/>
    </xf>
    <xf numFmtId="0" fontId="75" fillId="47" borderId="0" xfId="0" applyFont="1" applyFill="1" applyAlignment="1">
      <alignment horizontal="left" indent="2"/>
    </xf>
    <xf numFmtId="0" fontId="55" fillId="0" borderId="29" xfId="0" applyFont="1" applyBorder="1" applyAlignment="1">
      <alignment horizontal="left"/>
    </xf>
    <xf numFmtId="0" fontId="55" fillId="0" borderId="0" xfId="0" applyFont="1" applyAlignment="1">
      <alignment horizontal="center"/>
    </xf>
    <xf numFmtId="3" fontId="61" fillId="0" borderId="0" xfId="0" applyNumberFormat="1" applyFont="1" applyAlignment="1">
      <alignment horizontal="right"/>
    </xf>
    <xf numFmtId="0" fontId="55" fillId="0" borderId="28" xfId="0" applyFont="1" applyBorder="1" applyAlignment="1">
      <alignment horizontal="center"/>
    </xf>
    <xf numFmtId="1" fontId="61" fillId="0" borderId="0" xfId="0" applyNumberFormat="1" applyFont="1"/>
    <xf numFmtId="3" fontId="61" fillId="0" borderId="0" xfId="0" quotePrefix="1" applyNumberFormat="1" applyFont="1" applyAlignment="1">
      <alignment horizontal="left"/>
    </xf>
    <xf numFmtId="3" fontId="56" fillId="0" borderId="27" xfId="0" applyNumberFormat="1" applyFont="1" applyBorder="1"/>
    <xf numFmtId="3" fontId="76" fillId="0" borderId="0" xfId="0" applyNumberFormat="1" applyFont="1"/>
    <xf numFmtId="182" fontId="62" fillId="0" borderId="0" xfId="375" applyNumberFormat="1" applyFont="1" applyFill="1" applyBorder="1"/>
    <xf numFmtId="182" fontId="61" fillId="0" borderId="0" xfId="375" applyNumberFormat="1" applyFont="1" applyFill="1" applyBorder="1"/>
    <xf numFmtId="0" fontId="56" fillId="0" borderId="0" xfId="0" applyFont="1" applyAlignment="1">
      <alignment horizontal="left"/>
    </xf>
    <xf numFmtId="0" fontId="56" fillId="0" borderId="0" xfId="0" applyFont="1" applyAlignment="1">
      <alignment horizontal="center"/>
    </xf>
    <xf numFmtId="0" fontId="61" fillId="45" borderId="33" xfId="0" applyFont="1" applyFill="1" applyBorder="1"/>
    <xf numFmtId="0" fontId="56" fillId="0" borderId="28" xfId="0" applyFont="1" applyBorder="1" applyAlignment="1">
      <alignment horizontal="center"/>
    </xf>
    <xf numFmtId="3" fontId="54" fillId="0" borderId="0" xfId="0" applyNumberFormat="1" applyFont="1"/>
    <xf numFmtId="183" fontId="61" fillId="45" borderId="34" xfId="376" applyNumberFormat="1" applyFont="1" applyFill="1" applyBorder="1" applyAlignment="1">
      <alignment horizontal="right"/>
    </xf>
    <xf numFmtId="0" fontId="56" fillId="0" borderId="0" xfId="0" applyFont="1"/>
    <xf numFmtId="0" fontId="76" fillId="0" borderId="0" xfId="0" applyFont="1"/>
    <xf numFmtId="3" fontId="56" fillId="0" borderId="0" xfId="0" applyNumberFormat="1" applyFont="1" applyAlignment="1">
      <alignment horizontal="center"/>
    </xf>
    <xf numFmtId="0" fontId="56" fillId="0" borderId="29" xfId="0" applyFont="1" applyBorder="1" applyAlignment="1">
      <alignment horizontal="center"/>
    </xf>
    <xf numFmtId="3" fontId="61" fillId="0" borderId="32" xfId="0" applyNumberFormat="1" applyFont="1" applyBorder="1"/>
    <xf numFmtId="183" fontId="62" fillId="0" borderId="0" xfId="376" applyNumberFormat="1" applyFont="1" applyFill="1" applyBorder="1"/>
    <xf numFmtId="3" fontId="61" fillId="0" borderId="30" xfId="0" applyNumberFormat="1" applyFont="1" applyBorder="1"/>
    <xf numFmtId="0" fontId="54" fillId="48" borderId="0" xfId="0" applyFont="1" applyFill="1"/>
    <xf numFmtId="0" fontId="78" fillId="48" borderId="0" xfId="0" applyFont="1" applyFill="1"/>
    <xf numFmtId="0" fontId="80" fillId="48" borderId="0" xfId="0" applyFont="1" applyFill="1"/>
    <xf numFmtId="0" fontId="77" fillId="48" borderId="0" xfId="0" applyFont="1" applyFill="1" applyAlignment="1">
      <alignment horizontal="left" indent="8"/>
    </xf>
    <xf numFmtId="181" fontId="77" fillId="48" borderId="0" xfId="375" applyNumberFormat="1" applyFont="1" applyFill="1" applyBorder="1" applyAlignment="1"/>
    <xf numFmtId="0" fontId="77" fillId="48" borderId="0" xfId="0" applyFont="1" applyFill="1" applyAlignment="1">
      <alignment horizontal="left"/>
    </xf>
    <xf numFmtId="0" fontId="81" fillId="48" borderId="0" xfId="0" applyFont="1" applyFill="1" applyAlignment="1">
      <alignment horizontal="left"/>
    </xf>
    <xf numFmtId="184" fontId="79" fillId="48" borderId="0" xfId="0" applyNumberFormat="1" applyFont="1" applyFill="1" applyAlignment="1">
      <alignment horizontal="center"/>
    </xf>
    <xf numFmtId="181" fontId="81" fillId="48" borderId="0" xfId="375" applyNumberFormat="1" applyFont="1" applyFill="1" applyBorder="1" applyAlignment="1">
      <alignment horizontal="left"/>
    </xf>
    <xf numFmtId="0" fontId="82" fillId="48" borderId="0" xfId="0" applyFont="1" applyFill="1" applyAlignment="1">
      <alignment horizontal="left" indent="5"/>
    </xf>
    <xf numFmtId="0" fontId="83" fillId="48" borderId="0" xfId="0" applyFont="1" applyFill="1"/>
    <xf numFmtId="0" fontId="84" fillId="48" borderId="0" xfId="0" applyFont="1" applyFill="1" applyAlignment="1">
      <alignment horizontal="right"/>
    </xf>
    <xf numFmtId="0" fontId="85" fillId="48" borderId="0" xfId="0" applyFont="1" applyFill="1"/>
    <xf numFmtId="0" fontId="86" fillId="48" borderId="0" xfId="0" applyFont="1" applyFill="1" applyAlignment="1">
      <alignment horizontal="left" indent="1"/>
    </xf>
    <xf numFmtId="0" fontId="84" fillId="48" borderId="0" xfId="0" applyFont="1" applyFill="1" applyAlignment="1">
      <alignment horizontal="left" indent="8"/>
    </xf>
    <xf numFmtId="181" fontId="84" fillId="48" borderId="0" xfId="375" applyNumberFormat="1" applyFont="1" applyFill="1" applyBorder="1" applyAlignment="1"/>
    <xf numFmtId="0" fontId="84" fillId="48" borderId="0" xfId="0" applyFont="1" applyFill="1" applyAlignment="1">
      <alignment horizontal="left"/>
    </xf>
    <xf numFmtId="0" fontId="87" fillId="48" borderId="0" xfId="0" applyFont="1" applyFill="1" applyAlignment="1">
      <alignment horizontal="left"/>
    </xf>
    <xf numFmtId="184" fontId="86" fillId="48" borderId="0" xfId="0" applyNumberFormat="1" applyFont="1" applyFill="1" applyAlignment="1">
      <alignment horizontal="center"/>
    </xf>
    <xf numFmtId="0" fontId="82" fillId="48" borderId="0" xfId="0" applyFont="1" applyFill="1"/>
    <xf numFmtId="16" fontId="84" fillId="48" borderId="0" xfId="0" quotePrefix="1" applyNumberFormat="1" applyFont="1" applyFill="1" applyAlignment="1">
      <alignment horizontal="left" indent="5"/>
    </xf>
    <xf numFmtId="0" fontId="88" fillId="48" borderId="0" xfId="0" applyFont="1" applyFill="1"/>
    <xf numFmtId="0" fontId="85" fillId="0" borderId="0" xfId="0" applyFont="1" applyAlignment="1">
      <alignment horizontal="left"/>
    </xf>
    <xf numFmtId="0" fontId="85" fillId="48" borderId="0" xfId="0" applyFont="1" applyFill="1" applyAlignment="1">
      <alignment horizontal="left"/>
    </xf>
    <xf numFmtId="0" fontId="85" fillId="48" borderId="0" xfId="0" applyFont="1" applyFill="1" applyAlignment="1">
      <alignment horizontal="right"/>
    </xf>
    <xf numFmtId="0" fontId="83" fillId="48" borderId="0" xfId="0" applyFont="1" applyFill="1" applyAlignment="1">
      <alignment horizontal="right"/>
    </xf>
    <xf numFmtId="184" fontId="86" fillId="48" borderId="0" xfId="0" applyNumberFormat="1" applyFont="1" applyFill="1" applyAlignment="1">
      <alignment horizontal="right"/>
    </xf>
    <xf numFmtId="0" fontId="86" fillId="48" borderId="0" xfId="0" applyFont="1" applyFill="1" applyAlignment="1">
      <alignment horizontal="left" indent="5"/>
    </xf>
    <xf numFmtId="0" fontId="89" fillId="48" borderId="0" xfId="0" applyFont="1" applyFill="1"/>
    <xf numFmtId="9" fontId="61" fillId="0" borderId="0" xfId="376" applyFont="1" applyBorder="1"/>
    <xf numFmtId="0" fontId="55" fillId="0" borderId="28" xfId="0" applyFont="1" applyBorder="1" applyAlignment="1">
      <alignment horizontal="center" wrapText="1"/>
    </xf>
    <xf numFmtId="0" fontId="55" fillId="0" borderId="29" xfId="0" applyFont="1" applyBorder="1" applyAlignment="1">
      <alignment horizontal="center" wrapText="1"/>
    </xf>
    <xf numFmtId="0" fontId="54" fillId="0" borderId="39" xfId="0" applyFont="1" applyBorder="1"/>
    <xf numFmtId="0" fontId="94" fillId="0" borderId="0" xfId="0" applyFont="1"/>
    <xf numFmtId="0" fontId="96" fillId="0" borderId="0" xfId="0" applyFont="1"/>
    <xf numFmtId="0" fontId="62" fillId="0" borderId="0" xfId="0" applyFont="1" applyAlignment="1">
      <alignment vertical="center"/>
    </xf>
    <xf numFmtId="3" fontId="95" fillId="0" borderId="0" xfId="0" applyNumberFormat="1" applyFont="1"/>
    <xf numFmtId="3" fontId="97" fillId="0" borderId="0" xfId="0" applyNumberFormat="1" applyFont="1"/>
    <xf numFmtId="0" fontId="54" fillId="0" borderId="0" xfId="0" applyFont="1" applyAlignment="1">
      <alignment vertical="top"/>
    </xf>
    <xf numFmtId="3" fontId="61" fillId="0" borderId="0" xfId="0" applyNumberFormat="1" applyFont="1" applyAlignment="1">
      <alignment horizontal="left" vertical="center" wrapText="1"/>
    </xf>
    <xf numFmtId="3" fontId="61" fillId="0" borderId="27" xfId="0" applyNumberFormat="1" applyFont="1" applyBorder="1" applyAlignment="1">
      <alignment horizontal="left" vertical="center" wrapText="1"/>
    </xf>
    <xf numFmtId="3" fontId="62" fillId="0" borderId="0" xfId="0" applyNumberFormat="1" applyFont="1" applyAlignment="1">
      <alignment horizontal="left" vertical="center" wrapText="1"/>
    </xf>
    <xf numFmtId="3" fontId="99" fillId="45" borderId="0" xfId="0" applyNumberFormat="1" applyFont="1" applyFill="1"/>
    <xf numFmtId="3" fontId="99" fillId="45" borderId="27" xfId="0" applyNumberFormat="1" applyFont="1" applyFill="1" applyBorder="1"/>
    <xf numFmtId="3" fontId="99" fillId="0" borderId="0" xfId="0" applyNumberFormat="1" applyFont="1"/>
    <xf numFmtId="3" fontId="61" fillId="0" borderId="0" xfId="0" applyNumberFormat="1" applyFont="1" applyAlignment="1">
      <alignment horizontal="left" vertical="top" wrapText="1"/>
    </xf>
    <xf numFmtId="3" fontId="62" fillId="0" borderId="27" xfId="0" applyNumberFormat="1" applyFont="1" applyBorder="1" applyAlignment="1">
      <alignment horizontal="left" vertical="center" wrapText="1"/>
    </xf>
    <xf numFmtId="3" fontId="61" fillId="0" borderId="0" xfId="0" applyNumberFormat="1" applyFont="1" applyAlignment="1">
      <alignment vertical="center" wrapText="1"/>
    </xf>
    <xf numFmtId="0" fontId="65" fillId="0" borderId="0" xfId="0" quotePrefix="1" applyFont="1" applyAlignment="1">
      <alignment horizontal="center" wrapText="1"/>
    </xf>
    <xf numFmtId="0" fontId="65" fillId="0" borderId="0" xfId="0" quotePrefix="1" applyFont="1" applyAlignment="1">
      <alignment horizontal="left" wrapText="1"/>
    </xf>
    <xf numFmtId="9" fontId="54" fillId="0" borderId="0" xfId="376" applyFont="1"/>
    <xf numFmtId="0" fontId="55" fillId="0" borderId="0" xfId="0" applyFont="1"/>
    <xf numFmtId="183" fontId="95" fillId="45" borderId="0" xfId="376" applyNumberFormat="1" applyFont="1" applyFill="1" applyBorder="1"/>
    <xf numFmtId="0" fontId="99" fillId="0" borderId="0" xfId="0" applyFont="1" applyAlignment="1">
      <alignment horizontal="left" wrapText="1"/>
    </xf>
    <xf numFmtId="0" fontId="102" fillId="0" borderId="0" xfId="0" applyFont="1"/>
    <xf numFmtId="184" fontId="54" fillId="0" borderId="0" xfId="0" applyNumberFormat="1" applyFont="1"/>
    <xf numFmtId="3" fontId="55" fillId="0" borderId="27" xfId="0" applyNumberFormat="1" applyFont="1" applyBorder="1"/>
    <xf numFmtId="3" fontId="62" fillId="49" borderId="0" xfId="0" applyNumberFormat="1" applyFont="1" applyFill="1"/>
    <xf numFmtId="3" fontId="61" fillId="49" borderId="27" xfId="0" applyNumberFormat="1" applyFont="1" applyFill="1" applyBorder="1"/>
    <xf numFmtId="0" fontId="54" fillId="49" borderId="0" xfId="0" applyFont="1" applyFill="1"/>
    <xf numFmtId="1" fontId="61" fillId="0" borderId="0" xfId="0" applyNumberFormat="1" applyFont="1" applyAlignment="1">
      <alignment horizontal="center"/>
    </xf>
    <xf numFmtId="182" fontId="61" fillId="0" borderId="0" xfId="375" applyNumberFormat="1" applyFont="1" applyFill="1" applyBorder="1" applyAlignment="1">
      <alignment horizontal="left" vertical="center"/>
    </xf>
    <xf numFmtId="3" fontId="95" fillId="45" borderId="0" xfId="0" applyNumberFormat="1" applyFont="1" applyFill="1"/>
    <xf numFmtId="3" fontId="104" fillId="45" borderId="0" xfId="0" applyNumberFormat="1" applyFont="1" applyFill="1"/>
    <xf numFmtId="0" fontId="95" fillId="45" borderId="0" xfId="0" applyFont="1" applyFill="1"/>
    <xf numFmtId="3" fontId="97" fillId="0" borderId="30" xfId="0" applyNumberFormat="1" applyFont="1" applyBorder="1"/>
    <xf numFmtId="184" fontId="61" fillId="45" borderId="0" xfId="0" applyNumberFormat="1" applyFont="1" applyFill="1" applyAlignment="1">
      <alignment horizontal="right"/>
    </xf>
    <xf numFmtId="0" fontId="102" fillId="49" borderId="0" xfId="0" applyFont="1" applyFill="1"/>
    <xf numFmtId="183" fontId="99" fillId="0" borderId="0" xfId="0" applyNumberFormat="1" applyFont="1"/>
    <xf numFmtId="3" fontId="102" fillId="0" borderId="0" xfId="0" applyNumberFormat="1" applyFont="1"/>
    <xf numFmtId="183" fontId="54" fillId="0" borderId="0" xfId="376" applyNumberFormat="1" applyFont="1"/>
    <xf numFmtId="0" fontId="0" fillId="49" borderId="0" xfId="0" applyFill="1" applyAlignment="1">
      <alignment vertical="center"/>
    </xf>
    <xf numFmtId="0" fontId="103" fillId="0" borderId="0" xfId="378" applyFont="1"/>
    <xf numFmtId="0" fontId="54" fillId="0" borderId="0" xfId="0" applyFont="1" applyAlignment="1">
      <alignment wrapText="1"/>
    </xf>
    <xf numFmtId="3" fontId="61" fillId="49" borderId="0" xfId="0" applyNumberFormat="1" applyFont="1" applyFill="1"/>
    <xf numFmtId="0" fontId="61" fillId="49" borderId="0" xfId="0" applyFont="1" applyFill="1"/>
    <xf numFmtId="0" fontId="95" fillId="0" borderId="0" xfId="0" applyFont="1"/>
    <xf numFmtId="0" fontId="102" fillId="45" borderId="0" xfId="0" applyFont="1" applyFill="1"/>
    <xf numFmtId="183" fontId="102" fillId="0" borderId="0" xfId="0" applyNumberFormat="1" applyFont="1"/>
    <xf numFmtId="0" fontId="102" fillId="0" borderId="0" xfId="0" quotePrefix="1" applyFont="1"/>
    <xf numFmtId="3" fontId="61" fillId="0" borderId="0" xfId="0" applyNumberFormat="1" applyFont="1" applyAlignment="1">
      <alignment vertical="top" wrapText="1"/>
    </xf>
    <xf numFmtId="3" fontId="63" fillId="0" borderId="0" xfId="0" applyNumberFormat="1" applyFont="1"/>
    <xf numFmtId="0" fontId="64" fillId="0" borderId="0" xfId="0" applyFont="1"/>
    <xf numFmtId="3" fontId="104" fillId="0" borderId="0" xfId="0" applyNumberFormat="1" applyFont="1"/>
    <xf numFmtId="0" fontId="95" fillId="45" borderId="33" xfId="0" applyFont="1" applyFill="1" applyBorder="1"/>
    <xf numFmtId="0" fontId="105" fillId="45" borderId="0" xfId="0" applyFont="1" applyFill="1" applyAlignment="1">
      <alignment horizontal="right"/>
    </xf>
    <xf numFmtId="0" fontId="106" fillId="0" borderId="0" xfId="0" applyFont="1"/>
    <xf numFmtId="182" fontId="54" fillId="0" borderId="0" xfId="0" applyNumberFormat="1" applyFont="1"/>
    <xf numFmtId="186" fontId="102" fillId="0" borderId="0" xfId="0" applyNumberFormat="1" applyFont="1"/>
    <xf numFmtId="183" fontId="54" fillId="0" borderId="0" xfId="0" applyNumberFormat="1" applyFont="1"/>
    <xf numFmtId="0" fontId="108" fillId="0" borderId="0" xfId="0" applyFont="1" applyAlignment="1">
      <alignment horizontal="left"/>
    </xf>
    <xf numFmtId="0" fontId="107" fillId="0" borderId="0" xfId="0" applyFont="1"/>
    <xf numFmtId="0" fontId="109" fillId="0" borderId="0" xfId="0" applyFont="1"/>
    <xf numFmtId="184" fontId="61" fillId="45" borderId="27" xfId="0" applyNumberFormat="1" applyFont="1" applyFill="1" applyBorder="1"/>
    <xf numFmtId="184" fontId="61" fillId="0" borderId="27" xfId="0" applyNumberFormat="1" applyFont="1" applyBorder="1"/>
    <xf numFmtId="0" fontId="110" fillId="0" borderId="0" xfId="0" applyFont="1"/>
    <xf numFmtId="0" fontId="111" fillId="0" borderId="0" xfId="0" applyFont="1"/>
    <xf numFmtId="0" fontId="112" fillId="0" borderId="0" xfId="0" applyFont="1"/>
    <xf numFmtId="186" fontId="54" fillId="0" borderId="0" xfId="0" applyNumberFormat="1" applyFont="1"/>
    <xf numFmtId="0" fontId="64" fillId="49" borderId="0" xfId="0" quotePrefix="1" applyFont="1" applyFill="1"/>
    <xf numFmtId="3" fontId="56" fillId="49" borderId="0" xfId="0" applyNumberFormat="1" applyFont="1" applyFill="1"/>
    <xf numFmtId="0" fontId="55" fillId="49" borderId="0" xfId="0" applyFont="1" applyFill="1" applyAlignment="1">
      <alignment horizontal="center"/>
    </xf>
    <xf numFmtId="0" fontId="56" fillId="49" borderId="0" xfId="0" applyFont="1" applyFill="1" applyAlignment="1">
      <alignment horizontal="right"/>
    </xf>
    <xf numFmtId="0" fontId="65" fillId="49" borderId="0" xfId="0" quotePrefix="1" applyFont="1" applyFill="1"/>
    <xf numFmtId="3" fontId="61" fillId="49" borderId="0" xfId="0" applyNumberFormat="1" applyFont="1" applyFill="1" applyAlignment="1">
      <alignment horizontal="right"/>
    </xf>
    <xf numFmtId="3" fontId="61" fillId="49" borderId="27" xfId="0" applyNumberFormat="1" applyFont="1" applyFill="1" applyBorder="1" applyAlignment="1">
      <alignment horizontal="right"/>
    </xf>
    <xf numFmtId="0" fontId="55" fillId="49" borderId="0" xfId="0" applyFont="1" applyFill="1" applyAlignment="1">
      <alignment horizontal="right"/>
    </xf>
    <xf numFmtId="4" fontId="54" fillId="49" borderId="0" xfId="0" applyNumberFormat="1" applyFont="1" applyFill="1"/>
    <xf numFmtId="4" fontId="54" fillId="0" borderId="0" xfId="0" applyNumberFormat="1" applyFont="1"/>
    <xf numFmtId="188" fontId="54" fillId="0" borderId="0" xfId="0" applyNumberFormat="1" applyFont="1"/>
    <xf numFmtId="4" fontId="102" fillId="0" borderId="0" xfId="0" applyNumberFormat="1" applyFont="1"/>
    <xf numFmtId="185" fontId="113" fillId="49" borderId="0" xfId="0" applyNumberFormat="1" applyFont="1" applyFill="1"/>
    <xf numFmtId="182" fontId="104" fillId="0" borderId="0" xfId="375" applyNumberFormat="1" applyFont="1" applyFill="1" applyBorder="1"/>
    <xf numFmtId="189" fontId="54" fillId="0" borderId="0" xfId="0" applyNumberFormat="1" applyFont="1"/>
    <xf numFmtId="190" fontId="54" fillId="0" borderId="0" xfId="0" applyNumberFormat="1" applyFont="1"/>
    <xf numFmtId="0" fontId="114" fillId="0" borderId="29" xfId="0" applyFont="1" applyBorder="1" applyAlignment="1">
      <alignment horizontal="right"/>
    </xf>
    <xf numFmtId="0" fontId="99" fillId="45" borderId="0" xfId="0" applyFont="1" applyFill="1"/>
    <xf numFmtId="0" fontId="115" fillId="45" borderId="0" xfId="0" applyFont="1" applyFill="1"/>
    <xf numFmtId="3" fontId="97" fillId="0" borderId="27" xfId="0" applyNumberFormat="1" applyFont="1" applyBorder="1" applyAlignment="1">
      <alignment horizontal="left" vertical="center" wrapText="1"/>
    </xf>
    <xf numFmtId="0" fontId="116" fillId="0" borderId="0" xfId="0" applyFont="1"/>
    <xf numFmtId="3" fontId="99" fillId="49" borderId="0" xfId="0" applyNumberFormat="1" applyFont="1" applyFill="1"/>
    <xf numFmtId="3" fontId="97" fillId="49" borderId="0" xfId="0" applyNumberFormat="1" applyFont="1" applyFill="1"/>
    <xf numFmtId="0" fontId="99" fillId="0" borderId="0" xfId="0" applyFont="1"/>
    <xf numFmtId="0" fontId="115" fillId="0" borderId="0" xfId="0" applyFont="1"/>
    <xf numFmtId="3" fontId="115" fillId="0" borderId="0" xfId="0" applyNumberFormat="1" applyFont="1"/>
    <xf numFmtId="184" fontId="115" fillId="0" borderId="0" xfId="0" applyNumberFormat="1" applyFont="1"/>
    <xf numFmtId="0" fontId="115" fillId="49" borderId="0" xfId="0" applyFont="1" applyFill="1"/>
    <xf numFmtId="3" fontId="117" fillId="0" borderId="0" xfId="0" applyNumberFormat="1" applyFont="1"/>
    <xf numFmtId="187" fontId="115" fillId="0" borderId="0" xfId="0" applyNumberFormat="1" applyFont="1"/>
    <xf numFmtId="0" fontId="116" fillId="45" borderId="0" xfId="0" applyFont="1" applyFill="1"/>
    <xf numFmtId="0" fontId="99" fillId="49" borderId="0" xfId="0" applyFont="1" applyFill="1"/>
    <xf numFmtId="3" fontId="95" fillId="49" borderId="0" xfId="0" applyNumberFormat="1" applyFont="1" applyFill="1"/>
    <xf numFmtId="3" fontId="62" fillId="49" borderId="0" xfId="0" applyNumberFormat="1" applyFont="1" applyFill="1" applyAlignment="1">
      <alignment horizontal="left" vertical="center" wrapText="1"/>
    </xf>
    <xf numFmtId="3" fontId="104" fillId="49" borderId="0" xfId="0" applyNumberFormat="1" applyFont="1" applyFill="1"/>
    <xf numFmtId="3" fontId="61" fillId="0" borderId="27" xfId="0" applyNumberFormat="1" applyFont="1" applyBorder="1" applyAlignment="1">
      <alignment horizontal="right"/>
    </xf>
    <xf numFmtId="3" fontId="99" fillId="0" borderId="0" xfId="0" applyNumberFormat="1" applyFont="1" applyAlignment="1">
      <alignment horizontal="left"/>
    </xf>
    <xf numFmtId="3" fontId="99" fillId="0" borderId="0" xfId="0" applyNumberFormat="1" applyFont="1" applyAlignment="1">
      <alignment horizontal="left" wrapText="1"/>
    </xf>
    <xf numFmtId="3" fontId="99" fillId="0" borderId="27" xfId="0" applyNumberFormat="1" applyFont="1" applyBorder="1" applyAlignment="1">
      <alignment horizontal="left"/>
    </xf>
    <xf numFmtId="49" fontId="99" fillId="0" borderId="0" xfId="0" applyNumberFormat="1" applyFont="1" applyAlignment="1">
      <alignment horizontal="left"/>
    </xf>
    <xf numFmtId="49" fontId="99" fillId="0" borderId="27" xfId="0" applyNumberFormat="1" applyFont="1" applyBorder="1" applyAlignment="1">
      <alignment horizontal="left"/>
    </xf>
    <xf numFmtId="0" fontId="55" fillId="45" borderId="0" xfId="0" applyFont="1" applyFill="1" applyAlignment="1">
      <alignment horizontal="right"/>
    </xf>
    <xf numFmtId="0" fontId="61" fillId="45" borderId="0" xfId="0" applyFont="1" applyFill="1" applyAlignment="1">
      <alignment horizontal="right"/>
    </xf>
    <xf numFmtId="3" fontId="61" fillId="45" borderId="0" xfId="0" applyNumberFormat="1" applyFont="1" applyFill="1" applyAlignment="1">
      <alignment horizontal="right"/>
    </xf>
    <xf numFmtId="3" fontId="61" fillId="45" borderId="27" xfId="0" applyNumberFormat="1" applyFont="1" applyFill="1" applyBorder="1" applyAlignment="1">
      <alignment horizontal="right"/>
    </xf>
    <xf numFmtId="0" fontId="118" fillId="0" borderId="0" xfId="0" applyFont="1"/>
    <xf numFmtId="0" fontId="61" fillId="0" borderId="0" xfId="0" applyFont="1" applyAlignment="1">
      <alignment horizontal="right"/>
    </xf>
    <xf numFmtId="4" fontId="61" fillId="45" borderId="0" xfId="0" applyNumberFormat="1" applyFont="1" applyFill="1" applyAlignment="1">
      <alignment horizontal="right"/>
    </xf>
    <xf numFmtId="4" fontId="61" fillId="45" borderId="34" xfId="0" applyNumberFormat="1" applyFont="1" applyFill="1" applyBorder="1" applyAlignment="1">
      <alignment horizontal="right"/>
    </xf>
    <xf numFmtId="4" fontId="61" fillId="45" borderId="37" xfId="0" quotePrefix="1" applyNumberFormat="1" applyFont="1" applyFill="1" applyBorder="1" applyAlignment="1">
      <alignment horizontal="right"/>
    </xf>
    <xf numFmtId="3" fontId="56" fillId="45" borderId="37" xfId="0" applyNumberFormat="1" applyFont="1" applyFill="1" applyBorder="1" applyAlignment="1">
      <alignment horizontal="right"/>
    </xf>
    <xf numFmtId="3" fontId="61" fillId="45" borderId="34" xfId="0" applyNumberFormat="1" applyFont="1" applyFill="1" applyBorder="1"/>
    <xf numFmtId="3" fontId="56" fillId="45" borderId="36" xfId="0" applyNumberFormat="1" applyFont="1" applyFill="1" applyBorder="1" applyAlignment="1">
      <alignment horizontal="right"/>
    </xf>
    <xf numFmtId="3" fontId="61" fillId="45" borderId="35" xfId="0" applyNumberFormat="1" applyFont="1" applyFill="1" applyBorder="1"/>
    <xf numFmtId="189" fontId="102" fillId="0" borderId="0" xfId="0" applyNumberFormat="1" applyFont="1"/>
    <xf numFmtId="0" fontId="114" fillId="0" borderId="0" xfId="0" applyFont="1"/>
    <xf numFmtId="43" fontId="54" fillId="0" borderId="0" xfId="375" applyFont="1"/>
    <xf numFmtId="181" fontId="54" fillId="0" borderId="0" xfId="375" applyNumberFormat="1" applyFont="1"/>
    <xf numFmtId="181" fontId="54" fillId="49" borderId="0" xfId="375" applyNumberFormat="1" applyFont="1" applyFill="1"/>
    <xf numFmtId="182" fontId="62" fillId="0" borderId="0" xfId="375" applyNumberFormat="1" applyFont="1" applyBorder="1"/>
    <xf numFmtId="182" fontId="54" fillId="0" borderId="0" xfId="375" applyNumberFormat="1" applyFont="1"/>
    <xf numFmtId="0" fontId="112" fillId="45" borderId="0" xfId="0" applyFont="1" applyFill="1"/>
    <xf numFmtId="0" fontId="114" fillId="0" borderId="28" xfId="0" applyFont="1" applyBorder="1" applyAlignment="1">
      <alignment horizontal="right"/>
    </xf>
    <xf numFmtId="0" fontId="99" fillId="0" borderId="0" xfId="0" applyFont="1" applyAlignment="1">
      <alignment horizontal="right"/>
    </xf>
    <xf numFmtId="3" fontId="104" fillId="45" borderId="30" xfId="0" applyNumberFormat="1" applyFont="1" applyFill="1" applyBorder="1"/>
    <xf numFmtId="3" fontId="104" fillId="0" borderId="30" xfId="0" applyNumberFormat="1" applyFont="1" applyBorder="1"/>
    <xf numFmtId="0" fontId="55" fillId="0" borderId="0" xfId="0" applyFont="1" applyAlignment="1">
      <alignment wrapText="1"/>
    </xf>
    <xf numFmtId="3" fontId="114" fillId="0" borderId="0" xfId="0" applyNumberFormat="1" applyFont="1"/>
    <xf numFmtId="0" fontId="102" fillId="0" borderId="27" xfId="0" applyFont="1" applyBorder="1"/>
    <xf numFmtId="9" fontId="106" fillId="0" borderId="30" xfId="0" applyNumberFormat="1" applyFont="1" applyBorder="1"/>
    <xf numFmtId="9" fontId="97" fillId="0" borderId="0" xfId="376" applyFont="1" applyBorder="1"/>
    <xf numFmtId="3" fontId="62" fillId="45" borderId="30" xfId="0" applyNumberFormat="1" applyFont="1" applyFill="1" applyBorder="1"/>
    <xf numFmtId="3" fontId="61" fillId="0" borderId="0" xfId="0" applyNumberFormat="1" applyFont="1" applyAlignment="1">
      <alignment wrapText="1"/>
    </xf>
    <xf numFmtId="3" fontId="104" fillId="0" borderId="32" xfId="0" applyNumberFormat="1" applyFont="1" applyBorder="1" applyAlignment="1">
      <alignment wrapText="1"/>
    </xf>
    <xf numFmtId="3" fontId="104" fillId="0" borderId="32" xfId="0" applyNumberFormat="1" applyFont="1" applyBorder="1" applyAlignment="1">
      <alignment horizontal="left" wrapText="1"/>
    </xf>
    <xf numFmtId="191" fontId="54" fillId="0" borderId="0" xfId="0" applyNumberFormat="1" applyFont="1"/>
    <xf numFmtId="3" fontId="62" fillId="45" borderId="27" xfId="0" applyNumberFormat="1" applyFont="1" applyFill="1" applyBorder="1"/>
    <xf numFmtId="10" fontId="61" fillId="0" borderId="0" xfId="376" applyNumberFormat="1" applyFont="1" applyBorder="1"/>
    <xf numFmtId="10" fontId="61" fillId="0" borderId="27" xfId="376" applyNumberFormat="1" applyFont="1" applyBorder="1"/>
    <xf numFmtId="183" fontId="102" fillId="0" borderId="0" xfId="376" applyNumberFormat="1" applyFont="1"/>
    <xf numFmtId="10" fontId="95" fillId="45" borderId="0" xfId="376" applyNumberFormat="1" applyFont="1" applyFill="1" applyBorder="1"/>
    <xf numFmtId="3" fontId="53" fillId="0" borderId="0" xfId="0" applyNumberFormat="1" applyFont="1"/>
    <xf numFmtId="9" fontId="61" fillId="0" borderId="0" xfId="376" applyFont="1"/>
    <xf numFmtId="9" fontId="99" fillId="0" borderId="0" xfId="376" applyFont="1"/>
    <xf numFmtId="183" fontId="61" fillId="0" borderId="0" xfId="376" applyNumberFormat="1" applyFont="1"/>
    <xf numFmtId="183" fontId="62" fillId="49" borderId="0" xfId="376" applyNumberFormat="1" applyFont="1" applyFill="1"/>
    <xf numFmtId="0" fontId="16" fillId="49" borderId="25" xfId="379" applyFont="1" applyFill="1" applyBorder="1" applyAlignment="1">
      <alignment horizontal="center"/>
    </xf>
    <xf numFmtId="3" fontId="118" fillId="49" borderId="0" xfId="0" applyNumberFormat="1" applyFont="1" applyFill="1"/>
    <xf numFmtId="3" fontId="118" fillId="0" borderId="0" xfId="0" applyNumberFormat="1" applyFont="1"/>
    <xf numFmtId="3" fontId="119" fillId="0" borderId="0" xfId="0" applyNumberFormat="1" applyFont="1"/>
    <xf numFmtId="3" fontId="118" fillId="0" borderId="27" xfId="0" applyNumberFormat="1" applyFont="1" applyBorder="1"/>
    <xf numFmtId="3" fontId="121" fillId="0" borderId="0" xfId="0" applyNumberFormat="1" applyFont="1"/>
    <xf numFmtId="0" fontId="122" fillId="0" borderId="0" xfId="0" applyFont="1"/>
    <xf numFmtId="0" fontId="123" fillId="0" borderId="0" xfId="0" applyFont="1"/>
    <xf numFmtId="0" fontId="122" fillId="49" borderId="0" xfId="0" applyFont="1" applyFill="1"/>
    <xf numFmtId="0" fontId="124" fillId="0" borderId="0" xfId="0" applyFont="1"/>
    <xf numFmtId="0" fontId="122" fillId="45" borderId="0" xfId="0" applyFont="1" applyFill="1"/>
    <xf numFmtId="183" fontId="118" fillId="49" borderId="0" xfId="376" applyNumberFormat="1" applyFont="1" applyFill="1" applyBorder="1"/>
    <xf numFmtId="183" fontId="118" fillId="0" borderId="0" xfId="376" applyNumberFormat="1" applyFont="1" applyFill="1" applyBorder="1"/>
    <xf numFmtId="9" fontId="118" fillId="0" borderId="0" xfId="376" applyFont="1" applyFill="1" applyBorder="1"/>
    <xf numFmtId="10" fontId="118" fillId="49" borderId="0" xfId="376" applyNumberFormat="1" applyFont="1" applyFill="1" applyBorder="1"/>
    <xf numFmtId="10" fontId="118" fillId="0" borderId="0" xfId="376" applyNumberFormat="1" applyFont="1" applyFill="1" applyBorder="1"/>
    <xf numFmtId="9" fontId="95" fillId="45" borderId="0" xfId="376" applyFont="1" applyFill="1" applyBorder="1"/>
    <xf numFmtId="183" fontId="120" fillId="0" borderId="0" xfId="376" applyNumberFormat="1" applyFont="1" applyFill="1" applyBorder="1"/>
    <xf numFmtId="10" fontId="120" fillId="0" borderId="0" xfId="376" applyNumberFormat="1" applyFont="1" applyFill="1" applyBorder="1"/>
    <xf numFmtId="3" fontId="62" fillId="49" borderId="30" xfId="0" applyNumberFormat="1" applyFont="1" applyFill="1" applyBorder="1"/>
    <xf numFmtId="10" fontId="61" fillId="0" borderId="0" xfId="376" applyNumberFormat="1" applyFont="1" applyFill="1" applyBorder="1"/>
    <xf numFmtId="4" fontId="99" fillId="0" borderId="0" xfId="0" applyNumberFormat="1" applyFont="1"/>
    <xf numFmtId="4" fontId="99" fillId="0" borderId="27" xfId="0" applyNumberFormat="1" applyFont="1" applyBorder="1"/>
    <xf numFmtId="183" fontId="99" fillId="0" borderId="0" xfId="376" applyNumberFormat="1" applyFont="1" applyFill="1" applyBorder="1"/>
    <xf numFmtId="9" fontId="99" fillId="0" borderId="0" xfId="376" applyFont="1" applyFill="1" applyBorder="1"/>
    <xf numFmtId="10" fontId="99" fillId="0" borderId="0" xfId="376" applyNumberFormat="1" applyFont="1" applyFill="1" applyBorder="1"/>
    <xf numFmtId="4" fontId="61" fillId="0" borderId="27" xfId="0" applyNumberFormat="1" applyFont="1" applyBorder="1"/>
    <xf numFmtId="3" fontId="62" fillId="49" borderId="27" xfId="0" applyNumberFormat="1" applyFont="1" applyFill="1" applyBorder="1"/>
    <xf numFmtId="3" fontId="62" fillId="0" borderId="27" xfId="0" applyNumberFormat="1" applyFont="1" applyBorder="1" applyAlignment="1">
      <alignment horizontal="right"/>
    </xf>
    <xf numFmtId="10" fontId="61" fillId="0" borderId="27" xfId="376" applyNumberFormat="1" applyFont="1" applyFill="1" applyBorder="1"/>
    <xf numFmtId="183" fontId="62" fillId="0" borderId="0" xfId="376" applyNumberFormat="1" applyFont="1"/>
    <xf numFmtId="3" fontId="97" fillId="0" borderId="27" xfId="0" applyNumberFormat="1" applyFont="1" applyBorder="1"/>
    <xf numFmtId="3" fontId="99" fillId="0" borderId="27" xfId="0" applyNumberFormat="1" applyFont="1" applyBorder="1"/>
    <xf numFmtId="183" fontId="97" fillId="0" borderId="0" xfId="376" applyNumberFormat="1" applyFont="1"/>
    <xf numFmtId="10" fontId="62" fillId="0" borderId="30" xfId="376" applyNumberFormat="1" applyFont="1" applyBorder="1"/>
    <xf numFmtId="3" fontId="62" fillId="45" borderId="32" xfId="0" applyNumberFormat="1" applyFont="1" applyFill="1" applyBorder="1" applyAlignment="1">
      <alignment wrapText="1"/>
    </xf>
    <xf numFmtId="183" fontId="62" fillId="0" borderId="27" xfId="376" applyNumberFormat="1" applyFont="1" applyFill="1" applyBorder="1"/>
    <xf numFmtId="183" fontId="62" fillId="0" borderId="30" xfId="376" applyNumberFormat="1" applyFont="1" applyFill="1" applyBorder="1"/>
    <xf numFmtId="183" fontId="99" fillId="0" borderId="27" xfId="376" applyNumberFormat="1" applyFont="1" applyFill="1" applyBorder="1"/>
    <xf numFmtId="9" fontId="61" fillId="0" borderId="27" xfId="376" applyFont="1" applyBorder="1"/>
    <xf numFmtId="9" fontId="119" fillId="0" borderId="0" xfId="376" applyFont="1" applyFill="1" applyBorder="1"/>
    <xf numFmtId="4" fontId="61" fillId="45" borderId="0" xfId="0" applyNumberFormat="1" applyFont="1" applyFill="1"/>
    <xf numFmtId="4" fontId="61" fillId="45" borderId="27" xfId="0" applyNumberFormat="1" applyFont="1" applyFill="1" applyBorder="1"/>
    <xf numFmtId="183" fontId="61" fillId="45" borderId="0" xfId="376" applyNumberFormat="1" applyFont="1" applyFill="1" applyBorder="1"/>
    <xf numFmtId="183" fontId="61" fillId="49" borderId="0" xfId="376" applyNumberFormat="1" applyFont="1" applyFill="1" applyBorder="1"/>
    <xf numFmtId="9" fontId="61" fillId="45" borderId="0" xfId="376" applyFont="1" applyFill="1" applyBorder="1"/>
    <xf numFmtId="9" fontId="61" fillId="49" borderId="0" xfId="376" applyFont="1" applyFill="1" applyBorder="1"/>
    <xf numFmtId="183" fontId="125" fillId="0" borderId="0" xfId="376" applyNumberFormat="1" applyFont="1"/>
    <xf numFmtId="183" fontId="107" fillId="0" borderId="0" xfId="376" applyNumberFormat="1" applyFont="1"/>
    <xf numFmtId="4" fontId="61" fillId="49" borderId="0" xfId="0" applyNumberFormat="1" applyFont="1" applyFill="1"/>
    <xf numFmtId="9" fontId="107" fillId="0" borderId="0" xfId="376" applyFont="1"/>
    <xf numFmtId="10" fontId="61" fillId="45" borderId="0" xfId="376" applyNumberFormat="1" applyFont="1" applyFill="1" applyBorder="1"/>
    <xf numFmtId="10" fontId="61" fillId="49" borderId="0" xfId="376" applyNumberFormat="1" applyFont="1" applyFill="1" applyBorder="1"/>
    <xf numFmtId="4" fontId="61" fillId="49" borderId="27" xfId="0" applyNumberFormat="1" applyFont="1" applyFill="1" applyBorder="1"/>
    <xf numFmtId="9" fontId="61" fillId="45" borderId="27" xfId="376" applyFont="1" applyFill="1" applyBorder="1"/>
    <xf numFmtId="9" fontId="95" fillId="0" borderId="0" xfId="376" applyFont="1"/>
    <xf numFmtId="9" fontId="61" fillId="49" borderId="27" xfId="376" applyFont="1" applyFill="1" applyBorder="1"/>
    <xf numFmtId="9" fontId="54" fillId="0" borderId="0" xfId="0" applyNumberFormat="1" applyFont="1"/>
    <xf numFmtId="182" fontId="61" fillId="45" borderId="27" xfId="375" applyNumberFormat="1" applyFont="1" applyFill="1" applyBorder="1"/>
    <xf numFmtId="182" fontId="62" fillId="45" borderId="0" xfId="375" applyNumberFormat="1" applyFont="1" applyFill="1" applyBorder="1"/>
    <xf numFmtId="182" fontId="62" fillId="45" borderId="27" xfId="375" applyNumberFormat="1" applyFont="1" applyFill="1" applyBorder="1"/>
    <xf numFmtId="182" fontId="61" fillId="45" borderId="0" xfId="375" applyNumberFormat="1" applyFont="1" applyFill="1" applyBorder="1"/>
    <xf numFmtId="182" fontId="62" fillId="0" borderId="27" xfId="375" applyNumberFormat="1" applyFont="1" applyFill="1" applyBorder="1"/>
    <xf numFmtId="182" fontId="61" fillId="0" borderId="27" xfId="375" applyNumberFormat="1" applyFont="1" applyFill="1" applyBorder="1"/>
    <xf numFmtId="182" fontId="61" fillId="0" borderId="27" xfId="375" applyNumberFormat="1" applyFont="1" applyFill="1" applyBorder="1" applyAlignment="1">
      <alignment horizontal="right"/>
    </xf>
    <xf numFmtId="182" fontId="62" fillId="49" borderId="0" xfId="375" applyNumberFormat="1" applyFont="1" applyFill="1" applyBorder="1"/>
    <xf numFmtId="182" fontId="62" fillId="49" borderId="27" xfId="375" applyNumberFormat="1" applyFont="1" applyFill="1" applyBorder="1"/>
    <xf numFmtId="10" fontId="61" fillId="45" borderId="27" xfId="376" applyNumberFormat="1" applyFont="1" applyFill="1" applyBorder="1"/>
    <xf numFmtId="10" fontId="61" fillId="49" borderId="27" xfId="376" applyNumberFormat="1" applyFont="1" applyFill="1" applyBorder="1"/>
    <xf numFmtId="3" fontId="61" fillId="49" borderId="30" xfId="0" applyNumberFormat="1" applyFont="1" applyFill="1" applyBorder="1"/>
    <xf numFmtId="183" fontId="62" fillId="49" borderId="0" xfId="376" applyNumberFormat="1" applyFont="1" applyFill="1" applyBorder="1"/>
    <xf numFmtId="183" fontId="62" fillId="49" borderId="27" xfId="376" applyNumberFormat="1" applyFont="1" applyFill="1" applyBorder="1"/>
    <xf numFmtId="183" fontId="62" fillId="49" borderId="30" xfId="376" applyNumberFormat="1" applyFont="1" applyFill="1" applyBorder="1"/>
    <xf numFmtId="183" fontId="61" fillId="0" borderId="27" xfId="376" applyNumberFormat="1" applyFont="1" applyBorder="1"/>
    <xf numFmtId="3" fontId="62" fillId="0" borderId="30" xfId="0" applyNumberFormat="1" applyFont="1" applyBorder="1" applyAlignment="1">
      <alignment wrapText="1"/>
    </xf>
    <xf numFmtId="3" fontId="62" fillId="0" borderId="40" xfId="0" applyNumberFormat="1" applyFont="1" applyBorder="1" applyAlignment="1">
      <alignment wrapText="1"/>
    </xf>
    <xf numFmtId="3" fontId="62" fillId="45" borderId="30" xfId="0" applyNumberFormat="1" applyFont="1" applyFill="1" applyBorder="1" applyAlignment="1">
      <alignment wrapText="1"/>
    </xf>
    <xf numFmtId="183" fontId="62" fillId="45" borderId="0" xfId="376" applyNumberFormat="1" applyFont="1" applyFill="1" applyBorder="1"/>
    <xf numFmtId="3" fontId="99" fillId="49" borderId="27" xfId="0" applyNumberFormat="1" applyFont="1" applyFill="1" applyBorder="1"/>
    <xf numFmtId="3" fontId="97" fillId="45" borderId="0" xfId="0" applyNumberFormat="1" applyFont="1" applyFill="1"/>
    <xf numFmtId="4" fontId="99" fillId="49" borderId="0" xfId="0" applyNumberFormat="1" applyFont="1" applyFill="1"/>
    <xf numFmtId="4" fontId="99" fillId="49" borderId="27" xfId="0" applyNumberFormat="1" applyFont="1" applyFill="1" applyBorder="1"/>
    <xf numFmtId="4" fontId="97" fillId="49" borderId="0" xfId="0" applyNumberFormat="1" applyFont="1" applyFill="1"/>
    <xf numFmtId="4" fontId="97" fillId="0" borderId="0" xfId="0" applyNumberFormat="1" applyFont="1"/>
    <xf numFmtId="3" fontId="107" fillId="0" borderId="0" xfId="0" applyNumberFormat="1" applyFont="1"/>
    <xf numFmtId="41" fontId="61" fillId="45" borderId="0" xfId="0" applyNumberFormat="1" applyFont="1" applyFill="1"/>
    <xf numFmtId="3" fontId="61" fillId="45" borderId="0" xfId="377" applyNumberFormat="1" applyFont="1" applyFill="1" applyBorder="1"/>
    <xf numFmtId="3" fontId="126" fillId="49" borderId="0" xfId="0" applyNumberFormat="1" applyFont="1" applyFill="1"/>
    <xf numFmtId="3" fontId="127" fillId="49" borderId="0" xfId="0" applyNumberFormat="1" applyFont="1" applyFill="1"/>
    <xf numFmtId="3" fontId="127" fillId="49" borderId="27" xfId="0" applyNumberFormat="1" applyFont="1" applyFill="1" applyBorder="1"/>
    <xf numFmtId="3" fontId="127" fillId="0" borderId="0" xfId="0" applyNumberFormat="1" applyFont="1"/>
    <xf numFmtId="3" fontId="126" fillId="0" borderId="27" xfId="0" applyNumberFormat="1" applyFont="1" applyBorder="1"/>
    <xf numFmtId="3" fontId="127" fillId="0" borderId="27" xfId="0" applyNumberFormat="1" applyFont="1" applyBorder="1"/>
    <xf numFmtId="3" fontId="126" fillId="0" borderId="0" xfId="0" applyNumberFormat="1" applyFont="1"/>
    <xf numFmtId="182" fontId="62" fillId="45" borderId="30" xfId="375" applyNumberFormat="1" applyFont="1" applyFill="1" applyBorder="1"/>
    <xf numFmtId="183" fontId="62" fillId="45" borderId="0" xfId="376" applyNumberFormat="1" applyFont="1" applyFill="1"/>
    <xf numFmtId="184" fontId="61" fillId="45" borderId="0" xfId="0" applyNumberFormat="1" applyFont="1" applyFill="1"/>
    <xf numFmtId="184" fontId="61" fillId="49" borderId="0" xfId="0" applyNumberFormat="1" applyFont="1" applyFill="1"/>
    <xf numFmtId="184" fontId="61" fillId="0" borderId="0" xfId="0" applyNumberFormat="1" applyFont="1"/>
    <xf numFmtId="183" fontId="61" fillId="49" borderId="27" xfId="376" applyNumberFormat="1" applyFont="1" applyFill="1" applyBorder="1"/>
    <xf numFmtId="182" fontId="62" fillId="0" borderId="30" xfId="375" applyNumberFormat="1" applyFont="1" applyFill="1" applyBorder="1"/>
    <xf numFmtId="182" fontId="62" fillId="49" borderId="30" xfId="375" applyNumberFormat="1" applyFont="1" applyFill="1" applyBorder="1"/>
    <xf numFmtId="183" fontId="62" fillId="45" borderId="27" xfId="376" applyNumberFormat="1" applyFont="1" applyFill="1" applyBorder="1"/>
    <xf numFmtId="3" fontId="61" fillId="45" borderId="30" xfId="0" applyNumberFormat="1" applyFont="1" applyFill="1" applyBorder="1"/>
    <xf numFmtId="183" fontId="62" fillId="45" borderId="30" xfId="376" applyNumberFormat="1" applyFont="1" applyFill="1" applyBorder="1"/>
    <xf numFmtId="0" fontId="128" fillId="0" borderId="0" xfId="0" applyFont="1" applyAlignment="1">
      <alignment horizontal="right"/>
    </xf>
    <xf numFmtId="3" fontId="129" fillId="0" borderId="0" xfId="0" applyNumberFormat="1" applyFont="1"/>
    <xf numFmtId="4" fontId="62" fillId="45" borderId="0" xfId="0" applyNumberFormat="1" applyFont="1" applyFill="1"/>
    <xf numFmtId="3" fontId="127" fillId="45" borderId="27" xfId="0" applyNumberFormat="1" applyFont="1" applyFill="1" applyBorder="1"/>
    <xf numFmtId="184" fontId="61" fillId="45" borderId="35" xfId="376" applyNumberFormat="1" applyFont="1" applyFill="1" applyBorder="1" applyAlignment="1">
      <alignment horizontal="right"/>
    </xf>
    <xf numFmtId="183" fontId="61" fillId="45" borderId="35" xfId="376" applyNumberFormat="1" applyFont="1" applyFill="1" applyBorder="1" applyAlignment="1">
      <alignment horizontal="right"/>
    </xf>
    <xf numFmtId="3" fontId="61" fillId="45" borderId="38" xfId="0" applyNumberFormat="1" applyFont="1" applyFill="1" applyBorder="1"/>
    <xf numFmtId="183" fontId="102" fillId="0" borderId="0" xfId="376" applyNumberFormat="1" applyFont="1" applyFill="1"/>
    <xf numFmtId="184" fontId="114" fillId="0" borderId="0" xfId="0" applyNumberFormat="1" applyFont="1"/>
    <xf numFmtId="0" fontId="107" fillId="0" borderId="0" xfId="0" applyFont="1" applyAlignment="1">
      <alignment horizontal="left" vertical="top" wrapText="1"/>
    </xf>
    <xf numFmtId="0" fontId="54" fillId="0" borderId="0" xfId="0" applyFont="1" applyAlignment="1">
      <alignment horizontal="center"/>
    </xf>
    <xf numFmtId="0" fontId="107" fillId="0" borderId="0" xfId="0" applyFont="1" applyAlignment="1">
      <alignment horizontal="left" wrapText="1"/>
    </xf>
    <xf numFmtId="181" fontId="86" fillId="48" borderId="0" xfId="375" applyNumberFormat="1" applyFont="1" applyFill="1" applyBorder="1" applyAlignment="1">
      <alignment horizontal="center"/>
    </xf>
    <xf numFmtId="182" fontId="86" fillId="48" borderId="0" xfId="375" applyNumberFormat="1" applyFont="1" applyFill="1" applyBorder="1" applyAlignment="1">
      <alignment horizontal="right"/>
    </xf>
    <xf numFmtId="43" fontId="86" fillId="48" borderId="0" xfId="375" applyFont="1" applyFill="1" applyBorder="1" applyAlignment="1"/>
    <xf numFmtId="182" fontId="86" fillId="48" borderId="0" xfId="375" applyNumberFormat="1" applyFont="1" applyFill="1" applyBorder="1" applyAlignment="1">
      <alignment horizontal="center"/>
    </xf>
    <xf numFmtId="182" fontId="86" fillId="48" borderId="0" xfId="375" applyNumberFormat="1" applyFont="1" applyFill="1" applyBorder="1" applyAlignment="1"/>
    <xf numFmtId="43" fontId="86" fillId="48" borderId="0" xfId="375" applyFont="1" applyFill="1" applyBorder="1" applyAlignment="1">
      <alignment horizontal="center"/>
    </xf>
    <xf numFmtId="0" fontId="55" fillId="0" borderId="27" xfId="0" applyFont="1" applyBorder="1" applyAlignment="1">
      <alignment horizontal="right"/>
    </xf>
    <xf numFmtId="0" fontId="55" fillId="0" borderId="28" xfId="0" applyFont="1" applyBorder="1" applyAlignment="1">
      <alignment horizontal="right"/>
    </xf>
    <xf numFmtId="0" fontId="55" fillId="49" borderId="0" xfId="0" applyFont="1" applyFill="1" applyAlignment="1">
      <alignment horizontal="right"/>
    </xf>
    <xf numFmtId="0" fontId="54" fillId="0" borderId="0" xfId="0" applyFont="1" applyAlignment="1">
      <alignment horizontal="left" wrapText="1"/>
    </xf>
    <xf numFmtId="0" fontId="61" fillId="0" borderId="0" xfId="0" applyFont="1" applyAlignment="1">
      <alignment horizontal="left" vertical="top" wrapText="1"/>
    </xf>
    <xf numFmtId="3" fontId="61" fillId="0" borderId="32" xfId="0" applyNumberFormat="1" applyFont="1" applyBorder="1" applyAlignment="1">
      <alignment horizontal="left" wrapText="1"/>
    </xf>
    <xf numFmtId="3" fontId="61" fillId="0" borderId="0" xfId="0" applyNumberFormat="1" applyFont="1" applyAlignment="1">
      <alignment horizontal="center"/>
    </xf>
    <xf numFmtId="0" fontId="61" fillId="0" borderId="0" xfId="0" applyFont="1" applyAlignment="1">
      <alignment horizontal="left" wrapText="1"/>
    </xf>
    <xf numFmtId="0" fontId="99" fillId="0" borderId="0" xfId="0" applyFont="1" applyAlignment="1">
      <alignment horizontal="left" wrapText="1"/>
    </xf>
    <xf numFmtId="0" fontId="56" fillId="0" borderId="0" xfId="0" applyFont="1" applyAlignment="1">
      <alignment horizontal="center"/>
    </xf>
    <xf numFmtId="3" fontId="61" fillId="0" borderId="27" xfId="0" applyNumberFormat="1" applyFont="1" applyBorder="1" applyAlignment="1">
      <alignment horizontal="center"/>
    </xf>
    <xf numFmtId="0" fontId="55" fillId="0" borderId="0" xfId="0" applyFont="1" applyAlignment="1">
      <alignment horizontal="center"/>
    </xf>
    <xf numFmtId="0" fontId="55" fillId="0" borderId="31" xfId="0" applyFont="1" applyBorder="1" applyAlignment="1">
      <alignment horizontal="center"/>
    </xf>
    <xf numFmtId="0" fontId="55" fillId="0" borderId="27" xfId="0" applyFont="1" applyBorder="1" applyAlignment="1">
      <alignment horizontal="center"/>
    </xf>
    <xf numFmtId="3" fontId="95" fillId="0" borderId="0" xfId="0" applyNumberFormat="1" applyFont="1" applyAlignment="1">
      <alignment horizontal="center"/>
    </xf>
    <xf numFmtId="3" fontId="62" fillId="0" borderId="30" xfId="0" applyNumberFormat="1" applyFont="1" applyBorder="1" applyAlignment="1">
      <alignment horizontal="left" wrapText="1"/>
    </xf>
    <xf numFmtId="3" fontId="62" fillId="0" borderId="32" xfId="0" applyNumberFormat="1" applyFont="1" applyBorder="1" applyAlignment="1">
      <alignment horizontal="left" wrapText="1"/>
    </xf>
    <xf numFmtId="3" fontId="104" fillId="0" borderId="32" xfId="0" applyNumberFormat="1" applyFont="1" applyBorder="1" applyAlignment="1">
      <alignment horizontal="left" wrapText="1"/>
    </xf>
    <xf numFmtId="3" fontId="104" fillId="0" borderId="0" xfId="0" applyNumberFormat="1" applyFont="1" applyAlignment="1">
      <alignment horizontal="left" wrapText="1"/>
    </xf>
    <xf numFmtId="0" fontId="96" fillId="0" borderId="0" xfId="0" applyFont="1" applyAlignment="1">
      <alignment horizontal="left" vertical="center" wrapText="1"/>
    </xf>
    <xf numFmtId="0" fontId="62" fillId="0" borderId="0" xfId="0" applyFont="1" applyAlignment="1">
      <alignment horizontal="left" vertical="center" wrapText="1"/>
    </xf>
    <xf numFmtId="0" fontId="61" fillId="0" borderId="0" xfId="0" applyFont="1" applyAlignment="1">
      <alignment horizontal="left" vertical="center" wrapText="1"/>
    </xf>
    <xf numFmtId="3" fontId="61" fillId="0" borderId="0" xfId="0" applyNumberFormat="1" applyFont="1" applyAlignment="1">
      <alignment horizontal="left" vertical="top" wrapText="1"/>
    </xf>
    <xf numFmtId="0" fontId="55" fillId="0" borderId="31" xfId="0" applyFont="1" applyBorder="1" applyAlignment="1">
      <alignment horizontal="left"/>
    </xf>
    <xf numFmtId="0" fontId="55" fillId="0" borderId="27" xfId="0" applyFont="1" applyBorder="1" applyAlignment="1">
      <alignment horizontal="left"/>
    </xf>
    <xf numFmtId="0" fontId="55" fillId="0" borderId="28" xfId="0" applyFont="1" applyBorder="1" applyAlignment="1">
      <alignment horizontal="left"/>
    </xf>
    <xf numFmtId="0" fontId="61" fillId="0" borderId="31" xfId="0" applyFont="1" applyBorder="1" applyAlignment="1">
      <alignment horizontal="left"/>
    </xf>
    <xf numFmtId="0" fontId="61" fillId="0" borderId="27" xfId="0" applyFont="1" applyBorder="1" applyAlignment="1">
      <alignment horizontal="left"/>
    </xf>
    <xf numFmtId="0" fontId="61" fillId="0" borderId="28" xfId="0" applyFont="1" applyBorder="1" applyAlignment="1">
      <alignment horizontal="left"/>
    </xf>
    <xf numFmtId="0" fontId="55" fillId="0" borderId="28" xfId="0" applyFont="1" applyBorder="1" applyAlignment="1">
      <alignment horizontal="center"/>
    </xf>
    <xf numFmtId="0" fontId="55" fillId="0" borderId="31" xfId="0" applyFont="1" applyBorder="1" applyAlignment="1">
      <alignment horizontal="right"/>
    </xf>
    <xf numFmtId="3" fontId="61" fillId="0" borderId="32" xfId="0" applyNumberFormat="1" applyFont="1" applyBorder="1" applyAlignment="1">
      <alignment horizontal="center"/>
    </xf>
    <xf numFmtId="3" fontId="62" fillId="0" borderId="30" xfId="0" applyNumberFormat="1" applyFont="1" applyBorder="1" applyAlignment="1">
      <alignment horizontal="center"/>
    </xf>
    <xf numFmtId="182" fontId="61" fillId="0" borderId="0" xfId="375" applyNumberFormat="1" applyFont="1" applyBorder="1" applyAlignment="1">
      <alignment horizontal="center"/>
    </xf>
    <xf numFmtId="182" fontId="61" fillId="0" borderId="32" xfId="375" applyNumberFormat="1" applyFont="1" applyBorder="1" applyAlignment="1">
      <alignment horizontal="right"/>
    </xf>
  </cellXfs>
  <cellStyles count="380">
    <cellStyle name="20 % - uthevingsfarge 1 2" xfId="276" xr:uid="{00000000-0005-0000-0000-000000000000}"/>
    <cellStyle name="20 % - uthevingsfarge 1 3" xfId="80" xr:uid="{00000000-0005-0000-0000-000001000000}"/>
    <cellStyle name="20 % - uthevingsfarge 2 2" xfId="278" xr:uid="{00000000-0005-0000-0000-000002000000}"/>
    <cellStyle name="20 % - uthevingsfarge 2 3" xfId="81" xr:uid="{00000000-0005-0000-0000-000003000000}"/>
    <cellStyle name="20 % - uthevingsfarge 3 2" xfId="280" xr:uid="{00000000-0005-0000-0000-000004000000}"/>
    <cellStyle name="20 % - uthevingsfarge 3 3" xfId="82" xr:uid="{00000000-0005-0000-0000-000005000000}"/>
    <cellStyle name="20 % - uthevingsfarge 4 2" xfId="282" xr:uid="{00000000-0005-0000-0000-000006000000}"/>
    <cellStyle name="20 % - uthevingsfarge 4 3" xfId="83" xr:uid="{00000000-0005-0000-0000-000007000000}"/>
    <cellStyle name="20 % - uthevingsfarge 5 2" xfId="284" xr:uid="{00000000-0005-0000-0000-000008000000}"/>
    <cellStyle name="20 % - uthevingsfarge 5 3" xfId="84" xr:uid="{00000000-0005-0000-0000-000009000000}"/>
    <cellStyle name="20 % - uthevingsfarge 6 2" xfId="286" xr:uid="{00000000-0005-0000-0000-00000A000000}"/>
    <cellStyle name="20 % - uthevingsfarge 6 3" xfId="85" xr:uid="{00000000-0005-0000-0000-00000B000000}"/>
    <cellStyle name="40 % - uthevingsfarge 1 2" xfId="277" xr:uid="{00000000-0005-0000-0000-00000C000000}"/>
    <cellStyle name="40 % - uthevingsfarge 1 3" xfId="86" xr:uid="{00000000-0005-0000-0000-00000D000000}"/>
    <cellStyle name="40 % - uthevingsfarge 2 2" xfId="279" xr:uid="{00000000-0005-0000-0000-00000E000000}"/>
    <cellStyle name="40 % - uthevingsfarge 2 3" xfId="87" xr:uid="{00000000-0005-0000-0000-00000F000000}"/>
    <cellStyle name="40 % - uthevingsfarge 3 2" xfId="281" xr:uid="{00000000-0005-0000-0000-000010000000}"/>
    <cellStyle name="40 % - uthevingsfarge 3 3" xfId="88" xr:uid="{00000000-0005-0000-0000-000011000000}"/>
    <cellStyle name="40 % - uthevingsfarge 4 2" xfId="283" xr:uid="{00000000-0005-0000-0000-000012000000}"/>
    <cellStyle name="40 % - uthevingsfarge 4 3" xfId="89" xr:uid="{00000000-0005-0000-0000-000013000000}"/>
    <cellStyle name="40 % - uthevingsfarge 5 2" xfId="285" xr:uid="{00000000-0005-0000-0000-000014000000}"/>
    <cellStyle name="40 % - uthevingsfarge 5 3" xfId="90" xr:uid="{00000000-0005-0000-0000-000015000000}"/>
    <cellStyle name="40 % - uthevingsfarge 6 2" xfId="287" xr:uid="{00000000-0005-0000-0000-000016000000}"/>
    <cellStyle name="40 % - uthevingsfarge 6 3" xfId="91" xr:uid="{00000000-0005-0000-0000-000017000000}"/>
    <cellStyle name="60 % - uthevingsfarge 1 2" xfId="92" xr:uid="{00000000-0005-0000-0000-000018000000}"/>
    <cellStyle name="60 % - uthevingsfarge 2 2" xfId="93" xr:uid="{00000000-0005-0000-0000-000019000000}"/>
    <cellStyle name="60 % - uthevingsfarge 3 2" xfId="94" xr:uid="{00000000-0005-0000-0000-00001A000000}"/>
    <cellStyle name="60 % - uthevingsfarge 4 2" xfId="95" xr:uid="{00000000-0005-0000-0000-00001B000000}"/>
    <cellStyle name="60 % - uthevingsfarge 5 2" xfId="96" xr:uid="{00000000-0005-0000-0000-00001C000000}"/>
    <cellStyle name="60 % - uthevingsfarge 6 2" xfId="97" xr:uid="{00000000-0005-0000-0000-00001D000000}"/>
    <cellStyle name="Accent1" xfId="34" xr:uid="{00000000-0005-0000-0000-00001E000000}"/>
    <cellStyle name="Accent2" xfId="35" xr:uid="{00000000-0005-0000-0000-00001F000000}"/>
    <cellStyle name="Accent3" xfId="36" xr:uid="{00000000-0005-0000-0000-000020000000}"/>
    <cellStyle name="Accent4" xfId="37" xr:uid="{00000000-0005-0000-0000-000021000000}"/>
    <cellStyle name="Accent5" xfId="38" xr:uid="{00000000-0005-0000-0000-000022000000}"/>
    <cellStyle name="Accent6" xfId="39" xr:uid="{00000000-0005-0000-0000-000023000000}"/>
    <cellStyle name="Arreg" xfId="160" xr:uid="{00000000-0005-0000-0000-000024000000}"/>
    <cellStyle name="Bad" xfId="28" xr:uid="{00000000-0005-0000-0000-000025000000}"/>
    <cellStyle name="Benyttet hyperkobling 2 2" xfId="187" xr:uid="{00000000-0005-0000-0000-000026000000}"/>
    <cellStyle name="Benyttet hyperkobling 2 3" xfId="188" xr:uid="{00000000-0005-0000-0000-000027000000}"/>
    <cellStyle name="Benyttet hyperkobling 2 4" xfId="189" xr:uid="{00000000-0005-0000-0000-000028000000}"/>
    <cellStyle name="Beregning 2" xfId="98" xr:uid="{00000000-0005-0000-0000-000029000000}"/>
    <cellStyle name="Beregning 3" xfId="161" xr:uid="{00000000-0005-0000-0000-00002A000000}"/>
    <cellStyle name="Beregning 4" xfId="190" xr:uid="{00000000-0005-0000-0000-00002B000000}"/>
    <cellStyle name="Beregning 5" xfId="99" xr:uid="{00000000-0005-0000-0000-00002C000000}"/>
    <cellStyle name="Check Cell" xfId="31" xr:uid="{00000000-0005-0000-0000-00002D000000}"/>
    <cellStyle name="Comma 2" xfId="191" xr:uid="{00000000-0005-0000-0000-00002E000000}"/>
    <cellStyle name="Comma 2 2" xfId="374" xr:uid="{00000000-0005-0000-0000-00002F000000}"/>
    <cellStyle name="Euro" xfId="2" xr:uid="{00000000-0005-0000-0000-000030000000}"/>
    <cellStyle name="Explanatory Text" xfId="32" xr:uid="{00000000-0005-0000-0000-000031000000}"/>
    <cellStyle name="EY%colcalc" xfId="100" xr:uid="{00000000-0005-0000-0000-000032000000}"/>
    <cellStyle name="EY%input" xfId="101" xr:uid="{00000000-0005-0000-0000-000033000000}"/>
    <cellStyle name="EY%rowcalc" xfId="102" xr:uid="{00000000-0005-0000-0000-000034000000}"/>
    <cellStyle name="EY0dp" xfId="3" xr:uid="{00000000-0005-0000-0000-000035000000}"/>
    <cellStyle name="EY1dp" xfId="103" xr:uid="{00000000-0005-0000-0000-000036000000}"/>
    <cellStyle name="EY2dp" xfId="104" xr:uid="{00000000-0005-0000-0000-000037000000}"/>
    <cellStyle name="EY3dp" xfId="105" xr:uid="{00000000-0005-0000-0000-000038000000}"/>
    <cellStyle name="EYColumnHeading" xfId="4" xr:uid="{00000000-0005-0000-0000-000039000000}"/>
    <cellStyle name="EYHeading1" xfId="106" xr:uid="{00000000-0005-0000-0000-00003A000000}"/>
    <cellStyle name="EYheading2" xfId="107" xr:uid="{00000000-0005-0000-0000-00003B000000}"/>
    <cellStyle name="EYheading3" xfId="108" xr:uid="{00000000-0005-0000-0000-00003C000000}"/>
    <cellStyle name="EYnumber" xfId="5" xr:uid="{00000000-0005-0000-0000-00003D000000}"/>
    <cellStyle name="EYnumber 2" xfId="58" xr:uid="{00000000-0005-0000-0000-00003E000000}"/>
    <cellStyle name="EYSheetHeader1" xfId="6" xr:uid="{00000000-0005-0000-0000-00003F000000}"/>
    <cellStyle name="EYtext" xfId="7" xr:uid="{00000000-0005-0000-0000-000040000000}"/>
    <cellStyle name="Followed Hyperlink" xfId="192" xr:uid="{00000000-0005-0000-0000-000041000000}"/>
    <cellStyle name="God" xfId="379" builtinId="26"/>
    <cellStyle name="God 2" xfId="109" xr:uid="{00000000-0005-0000-0000-000042000000}"/>
    <cellStyle name="God 3" xfId="162" xr:uid="{00000000-0005-0000-0000-000043000000}"/>
    <cellStyle name="God 4" xfId="193" xr:uid="{00000000-0005-0000-0000-000044000000}"/>
    <cellStyle name="God 5" xfId="110" xr:uid="{00000000-0005-0000-0000-000045000000}"/>
    <cellStyle name="Heading 1" xfId="24" xr:uid="{00000000-0005-0000-0000-000046000000}"/>
    <cellStyle name="Heading 2" xfId="25" xr:uid="{00000000-0005-0000-0000-000047000000}"/>
    <cellStyle name="Heading 3" xfId="26" xr:uid="{00000000-0005-0000-0000-000048000000}"/>
    <cellStyle name="Heading 4" xfId="27" xr:uid="{00000000-0005-0000-0000-000049000000}"/>
    <cellStyle name="Hyperkobling 2" xfId="194" xr:uid="{00000000-0005-0000-0000-00004A000000}"/>
    <cellStyle name="Hyperkobling 2 2" xfId="195" xr:uid="{00000000-0005-0000-0000-00004B000000}"/>
    <cellStyle name="Hyperkobling 2 3" xfId="196" xr:uid="{00000000-0005-0000-0000-00004C000000}"/>
    <cellStyle name="Hyperkobling 2 4" xfId="197" xr:uid="{00000000-0005-0000-0000-00004D000000}"/>
    <cellStyle name="Inndata 2" xfId="111" xr:uid="{00000000-0005-0000-0000-00004E000000}"/>
    <cellStyle name="Inndata 3" xfId="163" xr:uid="{00000000-0005-0000-0000-00004F000000}"/>
    <cellStyle name="Inndata 4" xfId="198" xr:uid="{00000000-0005-0000-0000-000050000000}"/>
    <cellStyle name="Inndata 5" xfId="112" xr:uid="{00000000-0005-0000-0000-000051000000}"/>
    <cellStyle name="K AVR." xfId="199" xr:uid="{00000000-0005-0000-0000-000052000000}"/>
    <cellStyle name="Koblet celle 2" xfId="113" xr:uid="{00000000-0005-0000-0000-000053000000}"/>
    <cellStyle name="Koblet celle 3" xfId="164" xr:uid="{00000000-0005-0000-0000-000054000000}"/>
    <cellStyle name="Koblet celle 4" xfId="200" xr:uid="{00000000-0005-0000-0000-000055000000}"/>
    <cellStyle name="Koblet celle 5" xfId="114" xr:uid="{00000000-0005-0000-0000-000056000000}"/>
    <cellStyle name="Komma" xfId="375" builtinId="3"/>
    <cellStyle name="Komma 10" xfId="377" xr:uid="{00000000-0005-0000-0000-000058000000}"/>
    <cellStyle name="Komma 2" xfId="53" xr:uid="{00000000-0005-0000-0000-000059000000}"/>
    <cellStyle name="Komma 2 2" xfId="201" xr:uid="{00000000-0005-0000-0000-00005A000000}"/>
    <cellStyle name="Komma 2 3" xfId="21" xr:uid="{00000000-0005-0000-0000-00005B000000}"/>
    <cellStyle name="Komma 2 3 2" xfId="56" xr:uid="{00000000-0005-0000-0000-00005C000000}"/>
    <cellStyle name="Komma 2 3 2 2" xfId="295" xr:uid="{00000000-0005-0000-0000-00005D000000}"/>
    <cellStyle name="Komma 2 3 3" xfId="271" xr:uid="{00000000-0005-0000-0000-00005E000000}"/>
    <cellStyle name="Komma 2 3 4" xfId="372" xr:uid="{00000000-0005-0000-0000-00005F000000}"/>
    <cellStyle name="Komma 2 4" xfId="293" xr:uid="{00000000-0005-0000-0000-000060000000}"/>
    <cellStyle name="Komma 3" xfId="46" xr:uid="{00000000-0005-0000-0000-000061000000}"/>
    <cellStyle name="Komma 3 2" xfId="289" xr:uid="{00000000-0005-0000-0000-000062000000}"/>
    <cellStyle name="Komma 4" xfId="60" xr:uid="{00000000-0005-0000-0000-000063000000}"/>
    <cellStyle name="Komma 5" xfId="273" xr:uid="{00000000-0005-0000-0000-000064000000}"/>
    <cellStyle name="Komma 6" xfId="296" xr:uid="{00000000-0005-0000-0000-000065000000}"/>
    <cellStyle name="Komma 6 2" xfId="272" xr:uid="{00000000-0005-0000-0000-000066000000}"/>
    <cellStyle name="Komma 7" xfId="9" xr:uid="{00000000-0005-0000-0000-000067000000}"/>
    <cellStyle name="Komma 8" xfId="269" xr:uid="{00000000-0005-0000-0000-000068000000}"/>
    <cellStyle name="Komma 9" xfId="268" xr:uid="{00000000-0005-0000-0000-000069000000}"/>
    <cellStyle name="Komma 9 2" xfId="370" xr:uid="{00000000-0005-0000-0000-00006A000000}"/>
    <cellStyle name="Merknad 2" xfId="42" xr:uid="{00000000-0005-0000-0000-00006B000000}"/>
    <cellStyle name="Merknad 2 2" xfId="202" xr:uid="{00000000-0005-0000-0000-00006C000000}"/>
    <cellStyle name="Merknad 2 2 2" xfId="332" xr:uid="{00000000-0005-0000-0000-00006D000000}"/>
    <cellStyle name="Merknad 2 3" xfId="203" xr:uid="{00000000-0005-0000-0000-00006E000000}"/>
    <cellStyle name="Merknad 2 3 2" xfId="333" xr:uid="{00000000-0005-0000-0000-00006F000000}"/>
    <cellStyle name="Merknad 2 4" xfId="204" xr:uid="{00000000-0005-0000-0000-000070000000}"/>
    <cellStyle name="Merknad 2 4 2" xfId="334" xr:uid="{00000000-0005-0000-0000-000071000000}"/>
    <cellStyle name="Merknad 2 5" xfId="115" xr:uid="{00000000-0005-0000-0000-000072000000}"/>
    <cellStyle name="Merknad 3" xfId="165" xr:uid="{00000000-0005-0000-0000-000073000000}"/>
    <cellStyle name="Merknad 4" xfId="205" xr:uid="{00000000-0005-0000-0000-000074000000}"/>
    <cellStyle name="Merknad 4 2" xfId="335" xr:uid="{00000000-0005-0000-0000-000075000000}"/>
    <cellStyle name="Milliers [0]_3A_NumeratorReport_Option1_040611" xfId="206" xr:uid="{00000000-0005-0000-0000-000076000000}"/>
    <cellStyle name="Milliers_3A_NumeratorReport_Option1_040611" xfId="207" xr:uid="{00000000-0005-0000-0000-000077000000}"/>
    <cellStyle name="Monétaire [0]_3A_NumeratorReport_Option1_040611" xfId="208" xr:uid="{00000000-0005-0000-0000-000078000000}"/>
    <cellStyle name="Monétaire_3A_NumeratorReport_Option1_040611" xfId="209" xr:uid="{00000000-0005-0000-0000-000079000000}"/>
    <cellStyle name="Neutral" xfId="29" xr:uid="{00000000-0005-0000-0000-00007A000000}"/>
    <cellStyle name="Normal" xfId="0" builtinId="0"/>
    <cellStyle name="Normal 10" xfId="116" xr:uid="{00000000-0005-0000-0000-00007C000000}"/>
    <cellStyle name="Normal 10 2" xfId="132" xr:uid="{00000000-0005-0000-0000-00007D000000}"/>
    <cellStyle name="Normal 11" xfId="133" xr:uid="{00000000-0005-0000-0000-00007E000000}"/>
    <cellStyle name="Normal 12" xfId="79" xr:uid="{00000000-0005-0000-0000-00007F000000}"/>
    <cellStyle name="Normal 12 2" xfId="210" xr:uid="{00000000-0005-0000-0000-000080000000}"/>
    <cellStyle name="Normal 13" xfId="134" xr:uid="{00000000-0005-0000-0000-000081000000}"/>
    <cellStyle name="Normal 13 2" xfId="135" xr:uid="{00000000-0005-0000-0000-000082000000}"/>
    <cellStyle name="Normal 13 2 2" xfId="315" xr:uid="{00000000-0005-0000-0000-000083000000}"/>
    <cellStyle name="Normal 13 2 3" xfId="270" xr:uid="{00000000-0005-0000-0000-000084000000}"/>
    <cellStyle name="Normal 13 2 3 2" xfId="371" xr:uid="{00000000-0005-0000-0000-000085000000}"/>
    <cellStyle name="Normal 13 3" xfId="136" xr:uid="{00000000-0005-0000-0000-000086000000}"/>
    <cellStyle name="Normal 13 3 2" xfId="211" xr:uid="{00000000-0005-0000-0000-000087000000}"/>
    <cellStyle name="Normal 13 3 2 2" xfId="212" xr:uid="{00000000-0005-0000-0000-000088000000}"/>
    <cellStyle name="Normal 13 3 2 2 2" xfId="213" xr:uid="{00000000-0005-0000-0000-000089000000}"/>
    <cellStyle name="Normal 13 3 2 2 2 2" xfId="338" xr:uid="{00000000-0005-0000-0000-00008A000000}"/>
    <cellStyle name="Normal 13 3 2 2 3" xfId="337" xr:uid="{00000000-0005-0000-0000-00008B000000}"/>
    <cellStyle name="Normal 13 3 2 3" xfId="336" xr:uid="{00000000-0005-0000-0000-00008C000000}"/>
    <cellStyle name="Normal 13 3 3" xfId="316" xr:uid="{00000000-0005-0000-0000-00008D000000}"/>
    <cellStyle name="Normal 13 4" xfId="314" xr:uid="{00000000-0005-0000-0000-00008E000000}"/>
    <cellStyle name="Normal 14" xfId="157" xr:uid="{00000000-0005-0000-0000-00008F000000}"/>
    <cellStyle name="Normal 14 2" xfId="214" xr:uid="{00000000-0005-0000-0000-000090000000}"/>
    <cellStyle name="Normal 14 3" xfId="215" xr:uid="{00000000-0005-0000-0000-000091000000}"/>
    <cellStyle name="Normal 14 4" xfId="320" xr:uid="{00000000-0005-0000-0000-000092000000}"/>
    <cellStyle name="Normal 15" xfId="158" xr:uid="{00000000-0005-0000-0000-000093000000}"/>
    <cellStyle name="Normal 15 2" xfId="216" xr:uid="{00000000-0005-0000-0000-000094000000}"/>
    <cellStyle name="Normal 16" xfId="131" xr:uid="{00000000-0005-0000-0000-000095000000}"/>
    <cellStyle name="Normal 16 2" xfId="217" xr:uid="{00000000-0005-0000-0000-000096000000}"/>
    <cellStyle name="Normal 16 2 2" xfId="339" xr:uid="{00000000-0005-0000-0000-000097000000}"/>
    <cellStyle name="Normal 17" xfId="128" xr:uid="{00000000-0005-0000-0000-000098000000}"/>
    <cellStyle name="Normal 17 2" xfId="159" xr:uid="{00000000-0005-0000-0000-000099000000}"/>
    <cellStyle name="Normal 17 2 2" xfId="186" xr:uid="{00000000-0005-0000-0000-00009A000000}"/>
    <cellStyle name="Normal 17 2 2 2" xfId="266" xr:uid="{00000000-0005-0000-0000-00009B000000}"/>
    <cellStyle name="Normal 17 2 2 2 2" xfId="368" xr:uid="{00000000-0005-0000-0000-00009C000000}"/>
    <cellStyle name="Normal 17 2 2 3" xfId="331" xr:uid="{00000000-0005-0000-0000-00009D000000}"/>
    <cellStyle name="Normal 17 2 3" xfId="321" xr:uid="{00000000-0005-0000-0000-00009E000000}"/>
    <cellStyle name="Normal 17 3" xfId="218" xr:uid="{00000000-0005-0000-0000-00009F000000}"/>
    <cellStyle name="Normal 17 3 2" xfId="340" xr:uid="{00000000-0005-0000-0000-0000A0000000}"/>
    <cellStyle name="Normal 17 4" xfId="311" xr:uid="{00000000-0005-0000-0000-0000A1000000}"/>
    <cellStyle name="Normal 18" xfId="166" xr:uid="{00000000-0005-0000-0000-0000A2000000}"/>
    <cellStyle name="Normal 18 2" xfId="219" xr:uid="{00000000-0005-0000-0000-0000A3000000}"/>
    <cellStyle name="Normal 19" xfId="167" xr:uid="{00000000-0005-0000-0000-0000A4000000}"/>
    <cellStyle name="Normal 19 2" xfId="322" xr:uid="{00000000-0005-0000-0000-0000A5000000}"/>
    <cellStyle name="Normal 2" xfId="11" xr:uid="{00000000-0005-0000-0000-0000A6000000}"/>
    <cellStyle name="Normal 2 2" xfId="15" xr:uid="{00000000-0005-0000-0000-0000A7000000}"/>
    <cellStyle name="Normal 2 2 2" xfId="44" xr:uid="{00000000-0005-0000-0000-0000A8000000}"/>
    <cellStyle name="Normal 2 2 3" xfId="117" xr:uid="{00000000-0005-0000-0000-0000A9000000}"/>
    <cellStyle name="Normal 2 3" xfId="41" xr:uid="{00000000-0005-0000-0000-0000AA000000}"/>
    <cellStyle name="Normal 2 3 2" xfId="220" xr:uid="{00000000-0005-0000-0000-0000AB000000}"/>
    <cellStyle name="Normal 2 3 3" xfId="137" xr:uid="{00000000-0005-0000-0000-0000AC000000}"/>
    <cellStyle name="Normal 2 4" xfId="48" xr:uid="{00000000-0005-0000-0000-0000AD000000}"/>
    <cellStyle name="Normal 2 4 2" xfId="221" xr:uid="{00000000-0005-0000-0000-0000AE000000}"/>
    <cellStyle name="Normal 2 4 3" xfId="341" xr:uid="{00000000-0005-0000-0000-0000AF000000}"/>
    <cellStyle name="Normal 2 5" xfId="222" xr:uid="{00000000-0005-0000-0000-0000B0000000}"/>
    <cellStyle name="Normal 2 5 2" xfId="342" xr:uid="{00000000-0005-0000-0000-0000B1000000}"/>
    <cellStyle name="Normal 2 6" xfId="223" xr:uid="{00000000-0005-0000-0000-0000B2000000}"/>
    <cellStyle name="Normal 2 6 2" xfId="343" xr:uid="{00000000-0005-0000-0000-0000B3000000}"/>
    <cellStyle name="Normal 20" xfId="168" xr:uid="{00000000-0005-0000-0000-0000B4000000}"/>
    <cellStyle name="Normal 20 2" xfId="224" xr:uid="{00000000-0005-0000-0000-0000B5000000}"/>
    <cellStyle name="Normal 20 2 2" xfId="344" xr:uid="{00000000-0005-0000-0000-0000B6000000}"/>
    <cellStyle name="Normal 20 3" xfId="323" xr:uid="{00000000-0005-0000-0000-0000B7000000}"/>
    <cellStyle name="Normal 21" xfId="169" xr:uid="{00000000-0005-0000-0000-0000B8000000}"/>
    <cellStyle name="Normal 21 2" xfId="324" xr:uid="{00000000-0005-0000-0000-0000B9000000}"/>
    <cellStyle name="Normal 22" xfId="170" xr:uid="{00000000-0005-0000-0000-0000BA000000}"/>
    <cellStyle name="Normal 22 2" xfId="325" xr:uid="{00000000-0005-0000-0000-0000BB000000}"/>
    <cellStyle name="Normal 23" xfId="171" xr:uid="{00000000-0005-0000-0000-0000BC000000}"/>
    <cellStyle name="Normal 23 2" xfId="225" xr:uid="{00000000-0005-0000-0000-0000BD000000}"/>
    <cellStyle name="Normal 23 2 2" xfId="345" xr:uid="{00000000-0005-0000-0000-0000BE000000}"/>
    <cellStyle name="Normal 23 3" xfId="326" xr:uid="{00000000-0005-0000-0000-0000BF000000}"/>
    <cellStyle name="Normal 24" xfId="20" xr:uid="{00000000-0005-0000-0000-0000C0000000}"/>
    <cellStyle name="Normal 25" xfId="22" xr:uid="{00000000-0005-0000-0000-0000C1000000}"/>
    <cellStyle name="Normal 25 2" xfId="50" xr:uid="{00000000-0005-0000-0000-0000C2000000}"/>
    <cellStyle name="Normal 25 2 2" xfId="291" xr:uid="{00000000-0005-0000-0000-0000C3000000}"/>
    <cellStyle name="Normal 25 3" xfId="226" xr:uid="{00000000-0005-0000-0000-0000C4000000}"/>
    <cellStyle name="Normal 25 4" xfId="346" xr:uid="{00000000-0005-0000-0000-0000C5000000}"/>
    <cellStyle name="Normal 26" xfId="227" xr:uid="{00000000-0005-0000-0000-0000C6000000}"/>
    <cellStyle name="Normal 26 2" xfId="347" xr:uid="{00000000-0005-0000-0000-0000C7000000}"/>
    <cellStyle name="Normal 27" xfId="16" xr:uid="{00000000-0005-0000-0000-0000C8000000}"/>
    <cellStyle name="Normal 28" xfId="1" xr:uid="{00000000-0005-0000-0000-0000C9000000}"/>
    <cellStyle name="Normal 3" xfId="10" xr:uid="{00000000-0005-0000-0000-0000CA000000}"/>
    <cellStyle name="Normal 3 2" xfId="40" xr:uid="{00000000-0005-0000-0000-0000CB000000}"/>
    <cellStyle name="Normal 3 2 2" xfId="139" xr:uid="{00000000-0005-0000-0000-0000CC000000}"/>
    <cellStyle name="Normal 3 2 3" xfId="138" xr:uid="{00000000-0005-0000-0000-0000CD000000}"/>
    <cellStyle name="Normal 3 2 4" xfId="64" xr:uid="{00000000-0005-0000-0000-0000CE000000}"/>
    <cellStyle name="Normal 3 2 5" xfId="288" xr:uid="{00000000-0005-0000-0000-0000CF000000}"/>
    <cellStyle name="Normal 3 3" xfId="228" xr:uid="{00000000-0005-0000-0000-0000D0000000}"/>
    <cellStyle name="Normal 3 3 2" xfId="229" xr:uid="{00000000-0005-0000-0000-0000D1000000}"/>
    <cellStyle name="Normal 3 3 2 2" xfId="349" xr:uid="{00000000-0005-0000-0000-0000D2000000}"/>
    <cellStyle name="Normal 3 3 3" xfId="348" xr:uid="{00000000-0005-0000-0000-0000D3000000}"/>
    <cellStyle name="Normal 3 4" xfId="62" xr:uid="{00000000-0005-0000-0000-0000D4000000}"/>
    <cellStyle name="Normal 32" xfId="267" xr:uid="{00000000-0005-0000-0000-0000D5000000}"/>
    <cellStyle name="Normal 32 2" xfId="369" xr:uid="{00000000-0005-0000-0000-0000D6000000}"/>
    <cellStyle name="Normal 33" xfId="19" xr:uid="{00000000-0005-0000-0000-0000D7000000}"/>
    <cellStyle name="Normal 33 2" xfId="55" xr:uid="{00000000-0005-0000-0000-0000D8000000}"/>
    <cellStyle name="Normal 33 2 2" xfId="294" xr:uid="{00000000-0005-0000-0000-0000D9000000}"/>
    <cellStyle name="Normal 33 3" xfId="275" xr:uid="{00000000-0005-0000-0000-0000DA000000}"/>
    <cellStyle name="Normal 4" xfId="14" xr:uid="{00000000-0005-0000-0000-0000DB000000}"/>
    <cellStyle name="Normal 4 2" xfId="43" xr:uid="{00000000-0005-0000-0000-0000DC000000}"/>
    <cellStyle name="Normal 4 2 2" xfId="230" xr:uid="{00000000-0005-0000-0000-0000DD000000}"/>
    <cellStyle name="Normal 4 2 3" xfId="350" xr:uid="{00000000-0005-0000-0000-0000DE000000}"/>
    <cellStyle name="Normal 4 3" xfId="231" xr:uid="{00000000-0005-0000-0000-0000DF000000}"/>
    <cellStyle name="Normal 4 3 2" xfId="351" xr:uid="{00000000-0005-0000-0000-0000E0000000}"/>
    <cellStyle name="Normal 4 4" xfId="118" xr:uid="{00000000-0005-0000-0000-0000E1000000}"/>
    <cellStyle name="Normal 5" xfId="17" xr:uid="{00000000-0005-0000-0000-0000E2000000}"/>
    <cellStyle name="Normal 5 10" xfId="75" xr:uid="{00000000-0005-0000-0000-0000E3000000}"/>
    <cellStyle name="Normal 5 10 2" xfId="306" xr:uid="{00000000-0005-0000-0000-0000E4000000}"/>
    <cellStyle name="Normal 5 11" xfId="76" xr:uid="{00000000-0005-0000-0000-0000E5000000}"/>
    <cellStyle name="Normal 5 11 2" xfId="307" xr:uid="{00000000-0005-0000-0000-0000E6000000}"/>
    <cellStyle name="Normal 5 12" xfId="78" xr:uid="{00000000-0005-0000-0000-0000E7000000}"/>
    <cellStyle name="Normal 5 12 2" xfId="309" xr:uid="{00000000-0005-0000-0000-0000E8000000}"/>
    <cellStyle name="Normal 5 13" xfId="77" xr:uid="{00000000-0005-0000-0000-0000E9000000}"/>
    <cellStyle name="Normal 5 13 2" xfId="308" xr:uid="{00000000-0005-0000-0000-0000EA000000}"/>
    <cellStyle name="Normal 5 14" xfId="129" xr:uid="{00000000-0005-0000-0000-0000EB000000}"/>
    <cellStyle name="Normal 5 14 2" xfId="312" xr:uid="{00000000-0005-0000-0000-0000EC000000}"/>
    <cellStyle name="Normal 5 15" xfId="66" xr:uid="{00000000-0005-0000-0000-0000ED000000}"/>
    <cellStyle name="Normal 5 16" xfId="297" xr:uid="{00000000-0005-0000-0000-0000EE000000}"/>
    <cellStyle name="Normal 5 2" xfId="45" xr:uid="{00000000-0005-0000-0000-0000EF000000}"/>
    <cellStyle name="Normal 5 2 2" xfId="141" xr:uid="{00000000-0005-0000-0000-0000F0000000}"/>
    <cellStyle name="Normal 5 2 2 2" xfId="318" xr:uid="{00000000-0005-0000-0000-0000F1000000}"/>
    <cellStyle name="Normal 5 2 3" xfId="68" xr:uid="{00000000-0005-0000-0000-0000F2000000}"/>
    <cellStyle name="Normal 5 2 4" xfId="299" xr:uid="{00000000-0005-0000-0000-0000F3000000}"/>
    <cellStyle name="Normal 5 3" xfId="70" xr:uid="{00000000-0005-0000-0000-0000F4000000}"/>
    <cellStyle name="Normal 5 3 2" xfId="140" xr:uid="{00000000-0005-0000-0000-0000F5000000}"/>
    <cellStyle name="Normal 5 3 2 2" xfId="317" xr:uid="{00000000-0005-0000-0000-0000F6000000}"/>
    <cellStyle name="Normal 5 3 3" xfId="301" xr:uid="{00000000-0005-0000-0000-0000F7000000}"/>
    <cellStyle name="Normal 5 4" xfId="69" xr:uid="{00000000-0005-0000-0000-0000F8000000}"/>
    <cellStyle name="Normal 5 4 2" xfId="300" xr:uid="{00000000-0005-0000-0000-0000F9000000}"/>
    <cellStyle name="Normal 5 5" xfId="71" xr:uid="{00000000-0005-0000-0000-0000FA000000}"/>
    <cellStyle name="Normal 5 5 2" xfId="302" xr:uid="{00000000-0005-0000-0000-0000FB000000}"/>
    <cellStyle name="Normal 5 6" xfId="67" xr:uid="{00000000-0005-0000-0000-0000FC000000}"/>
    <cellStyle name="Normal 5 6 2" xfId="298" xr:uid="{00000000-0005-0000-0000-0000FD000000}"/>
    <cellStyle name="Normal 5 7" xfId="72" xr:uid="{00000000-0005-0000-0000-0000FE000000}"/>
    <cellStyle name="Normal 5 7 2" xfId="303" xr:uid="{00000000-0005-0000-0000-0000FF000000}"/>
    <cellStyle name="Normal 5 8" xfId="73" xr:uid="{00000000-0005-0000-0000-000000010000}"/>
    <cellStyle name="Normal 5 8 2" xfId="304" xr:uid="{00000000-0005-0000-0000-000001010000}"/>
    <cellStyle name="Normal 5 9" xfId="74" xr:uid="{00000000-0005-0000-0000-000002010000}"/>
    <cellStyle name="Normal 5 9 2" xfId="305" xr:uid="{00000000-0005-0000-0000-000003010000}"/>
    <cellStyle name="Normal 6" xfId="18" xr:uid="{00000000-0005-0000-0000-000004010000}"/>
    <cellStyle name="Normal 6 2" xfId="54" xr:uid="{00000000-0005-0000-0000-000005010000}"/>
    <cellStyle name="Normal 6 2 2" xfId="232" xr:uid="{00000000-0005-0000-0000-000006010000}"/>
    <cellStyle name="Normal 6 2 2 2" xfId="352" xr:uid="{00000000-0005-0000-0000-000007010000}"/>
    <cellStyle name="Normal 6 2 3" xfId="142" xr:uid="{00000000-0005-0000-0000-000008010000}"/>
    <cellStyle name="Normal 6 2 4" xfId="319" xr:uid="{00000000-0005-0000-0000-000009010000}"/>
    <cellStyle name="Normal 6 3" xfId="130" xr:uid="{00000000-0005-0000-0000-00000A010000}"/>
    <cellStyle name="Normal 6 3 2" xfId="313" xr:uid="{00000000-0005-0000-0000-00000B010000}"/>
    <cellStyle name="Normal 6 4" xfId="119" xr:uid="{00000000-0005-0000-0000-00000C010000}"/>
    <cellStyle name="Normal 6 5" xfId="310" xr:uid="{00000000-0005-0000-0000-00000D010000}"/>
    <cellStyle name="Normal 61 2" xfId="373" xr:uid="{00000000-0005-0000-0000-00000E010000}"/>
    <cellStyle name="Normal 7" xfId="51" xr:uid="{00000000-0005-0000-0000-00000F010000}"/>
    <cellStyle name="Normal 7 2" xfId="143" xr:uid="{00000000-0005-0000-0000-000010010000}"/>
    <cellStyle name="Normal 7 3" xfId="120" xr:uid="{00000000-0005-0000-0000-000011010000}"/>
    <cellStyle name="Normal 7 4" xfId="292" xr:uid="{00000000-0005-0000-0000-000012010000}"/>
    <cellStyle name="Normal 8" xfId="57" xr:uid="{00000000-0005-0000-0000-000013010000}"/>
    <cellStyle name="Normal 8 2" xfId="144" xr:uid="{00000000-0005-0000-0000-000014010000}"/>
    <cellStyle name="Normal 9" xfId="126" xr:uid="{00000000-0005-0000-0000-000015010000}"/>
    <cellStyle name="Normal 9 2" xfId="145" xr:uid="{00000000-0005-0000-0000-000016010000}"/>
    <cellStyle name="Normal_Kvartalsutv." xfId="378" xr:uid="{00000000-0005-0000-0000-000019010000}"/>
    <cellStyle name="Note" xfId="121" xr:uid="{00000000-0005-0000-0000-00001B010000}"/>
    <cellStyle name="Output" xfId="30" xr:uid="{00000000-0005-0000-0000-00001C010000}"/>
    <cellStyle name="Overskrift" xfId="233" xr:uid="{00000000-0005-0000-0000-00001D010000}"/>
    <cellStyle name="Percent 2" xfId="172" xr:uid="{00000000-0005-0000-0000-00001E010000}"/>
    <cellStyle name="Prosent" xfId="376" builtinId="5"/>
    <cellStyle name="Prosent 10" xfId="8" xr:uid="{00000000-0005-0000-0000-000020010000}"/>
    <cellStyle name="Prosent 2" xfId="12" xr:uid="{00000000-0005-0000-0000-000021010000}"/>
    <cellStyle name="Prosent 2 2" xfId="122" xr:uid="{00000000-0005-0000-0000-000022010000}"/>
    <cellStyle name="Prosent 2 3" xfId="234" xr:uid="{00000000-0005-0000-0000-000023010000}"/>
    <cellStyle name="Prosent 2 4" xfId="63" xr:uid="{00000000-0005-0000-0000-000024010000}"/>
    <cellStyle name="Prosent 3" xfId="52" xr:uid="{00000000-0005-0000-0000-000025010000}"/>
    <cellStyle name="Prosent 3 2" xfId="146" xr:uid="{00000000-0005-0000-0000-000026010000}"/>
    <cellStyle name="Prosent 3 3" xfId="127" xr:uid="{00000000-0005-0000-0000-000027010000}"/>
    <cellStyle name="Prosent 4" xfId="47" xr:uid="{00000000-0005-0000-0000-000028010000}"/>
    <cellStyle name="Prosent 4 2" xfId="235" xr:uid="{00000000-0005-0000-0000-000029010000}"/>
    <cellStyle name="Prosent 4 3" xfId="147" xr:uid="{00000000-0005-0000-0000-00002A010000}"/>
    <cellStyle name="Prosent 4 4" xfId="290" xr:uid="{00000000-0005-0000-0000-00002B010000}"/>
    <cellStyle name="Prosent 5" xfId="173" xr:uid="{00000000-0005-0000-0000-00002C010000}"/>
    <cellStyle name="Prosent 5 2" xfId="327" xr:uid="{00000000-0005-0000-0000-00002D010000}"/>
    <cellStyle name="Prosent 6" xfId="174" xr:uid="{00000000-0005-0000-0000-00002E010000}"/>
    <cellStyle name="Prosent 6 2" xfId="328" xr:uid="{00000000-0005-0000-0000-00002F010000}"/>
    <cellStyle name="Prosent 7" xfId="49" xr:uid="{00000000-0005-0000-0000-000030010000}"/>
    <cellStyle name="Prosent 7 2" xfId="236" xr:uid="{00000000-0005-0000-0000-000031010000}"/>
    <cellStyle name="Prosent 7 3" xfId="353" xr:uid="{00000000-0005-0000-0000-000032010000}"/>
    <cellStyle name="Prosent 8" xfId="237" xr:uid="{00000000-0005-0000-0000-000033010000}"/>
    <cellStyle name="Prosent 9" xfId="59" xr:uid="{00000000-0005-0000-0000-000034010000}"/>
    <cellStyle name="Skrift" xfId="238" xr:uid="{00000000-0005-0000-0000-000035010000}"/>
    <cellStyle name="Sum" xfId="148" xr:uid="{00000000-0005-0000-0000-000036010000}"/>
    <cellStyle name="test" xfId="175" xr:uid="{00000000-0005-0000-0000-000037010000}"/>
    <cellStyle name="test12" xfId="176" xr:uid="{00000000-0005-0000-0000-000038010000}"/>
    <cellStyle name="test2" xfId="177" xr:uid="{00000000-0005-0000-0000-000039010000}"/>
    <cellStyle name="test34" xfId="178" xr:uid="{00000000-0005-0000-0000-00003A010000}"/>
    <cellStyle name="test4" xfId="179" xr:uid="{00000000-0005-0000-0000-00003B010000}"/>
    <cellStyle name="test5" xfId="180" xr:uid="{00000000-0005-0000-0000-00003C010000}"/>
    <cellStyle name="test56" xfId="181" xr:uid="{00000000-0005-0000-0000-00003D010000}"/>
    <cellStyle name="test7" xfId="182" xr:uid="{00000000-0005-0000-0000-00003E010000}"/>
    <cellStyle name="Title" xfId="23" xr:uid="{00000000-0005-0000-0000-00003F010000}"/>
    <cellStyle name="Total" xfId="33" xr:uid="{00000000-0005-0000-0000-000040010000}"/>
    <cellStyle name="Tusenskille [0] 2" xfId="149" xr:uid="{00000000-0005-0000-0000-000041010000}"/>
    <cellStyle name="Tusenskille 10" xfId="183" xr:uid="{00000000-0005-0000-0000-000042010000}"/>
    <cellStyle name="Tusenskille 10 2" xfId="239" xr:uid="{00000000-0005-0000-0000-000043010000}"/>
    <cellStyle name="Tusenskille 10 2 2" xfId="354" xr:uid="{00000000-0005-0000-0000-000044010000}"/>
    <cellStyle name="Tusenskille 10 3" xfId="240" xr:uid="{00000000-0005-0000-0000-000045010000}"/>
    <cellStyle name="Tusenskille 10 4" xfId="329" xr:uid="{00000000-0005-0000-0000-000046010000}"/>
    <cellStyle name="Tusenskille 11" xfId="241" xr:uid="{00000000-0005-0000-0000-000047010000}"/>
    <cellStyle name="Tusenskille 11 2" xfId="242" xr:uid="{00000000-0005-0000-0000-000048010000}"/>
    <cellStyle name="Tusenskille 11 3" xfId="355" xr:uid="{00000000-0005-0000-0000-000049010000}"/>
    <cellStyle name="Tusenskille 12" xfId="243" xr:uid="{00000000-0005-0000-0000-00004A010000}"/>
    <cellStyle name="Tusenskille 12 2" xfId="244" xr:uid="{00000000-0005-0000-0000-00004B010000}"/>
    <cellStyle name="Tusenskille 12 2 2" xfId="357" xr:uid="{00000000-0005-0000-0000-00004C010000}"/>
    <cellStyle name="Tusenskille 12 3" xfId="356" xr:uid="{00000000-0005-0000-0000-00004D010000}"/>
    <cellStyle name="Tusenskille 13" xfId="245" xr:uid="{00000000-0005-0000-0000-00004E010000}"/>
    <cellStyle name="Tusenskille 13 2" xfId="358" xr:uid="{00000000-0005-0000-0000-00004F010000}"/>
    <cellStyle name="Tusenskille 14" xfId="246" xr:uid="{00000000-0005-0000-0000-000050010000}"/>
    <cellStyle name="Tusenskille 14 2" xfId="247" xr:uid="{00000000-0005-0000-0000-000051010000}"/>
    <cellStyle name="Tusenskille 14 2 2" xfId="360" xr:uid="{00000000-0005-0000-0000-000052010000}"/>
    <cellStyle name="Tusenskille 14 3" xfId="359" xr:uid="{00000000-0005-0000-0000-000053010000}"/>
    <cellStyle name="Tusenskille 15" xfId="248" xr:uid="{00000000-0005-0000-0000-000054010000}"/>
    <cellStyle name="Tusenskille 15 2" xfId="361" xr:uid="{00000000-0005-0000-0000-000055010000}"/>
    <cellStyle name="Tusenskille 16" xfId="249" xr:uid="{00000000-0005-0000-0000-000056010000}"/>
    <cellStyle name="Tusenskille 16 2" xfId="362" xr:uid="{00000000-0005-0000-0000-000057010000}"/>
    <cellStyle name="Tusenskille 17" xfId="250" xr:uid="{00000000-0005-0000-0000-000058010000}"/>
    <cellStyle name="Tusenskille 17 2" xfId="363" xr:uid="{00000000-0005-0000-0000-000059010000}"/>
    <cellStyle name="Tusenskille 18" xfId="251" xr:uid="{00000000-0005-0000-0000-00005A010000}"/>
    <cellStyle name="Tusenskille 18 2" xfId="364" xr:uid="{00000000-0005-0000-0000-00005B010000}"/>
    <cellStyle name="Tusenskille 2" xfId="13" xr:uid="{00000000-0005-0000-0000-00005C010000}"/>
    <cellStyle name="Tusenskille 2 2" xfId="65" xr:uid="{00000000-0005-0000-0000-00005D010000}"/>
    <cellStyle name="Tusenskille 2 3" xfId="252" xr:uid="{00000000-0005-0000-0000-00005E010000}"/>
    <cellStyle name="Tusenskille 2 4" xfId="253" xr:uid="{00000000-0005-0000-0000-00005F010000}"/>
    <cellStyle name="Tusenskille 2 5" xfId="254" xr:uid="{00000000-0005-0000-0000-000060010000}"/>
    <cellStyle name="Tusenskille 2 5 2" xfId="255" xr:uid="{00000000-0005-0000-0000-000061010000}"/>
    <cellStyle name="Tusenskille 2 6" xfId="256" xr:uid="{00000000-0005-0000-0000-000062010000}"/>
    <cellStyle name="Tusenskille 2 6 2" xfId="365" xr:uid="{00000000-0005-0000-0000-000063010000}"/>
    <cellStyle name="Tusenskille 2 7" xfId="257" xr:uid="{00000000-0005-0000-0000-000064010000}"/>
    <cellStyle name="Tusenskille 2 7 2" xfId="366" xr:uid="{00000000-0005-0000-0000-000065010000}"/>
    <cellStyle name="Tusenskille 2 8" xfId="61" xr:uid="{00000000-0005-0000-0000-000066010000}"/>
    <cellStyle name="Tusenskille 2 9" xfId="274" xr:uid="{00000000-0005-0000-0000-000067010000}"/>
    <cellStyle name="Tusenskille 3" xfId="123" xr:uid="{00000000-0005-0000-0000-000068010000}"/>
    <cellStyle name="Tusenskille 4" xfId="150" xr:uid="{00000000-0005-0000-0000-000069010000}"/>
    <cellStyle name="Tusenskille 5" xfId="151" xr:uid="{00000000-0005-0000-0000-00006A010000}"/>
    <cellStyle name="Tusenskille 6" xfId="152" xr:uid="{00000000-0005-0000-0000-00006B010000}"/>
    <cellStyle name="Tusenskille 7" xfId="153" xr:uid="{00000000-0005-0000-0000-00006C010000}"/>
    <cellStyle name="Tusenskille 8" xfId="156" xr:uid="{00000000-0005-0000-0000-00006D010000}"/>
    <cellStyle name="Tusenskille 9" xfId="184" xr:uid="{00000000-0005-0000-0000-00006E010000}"/>
    <cellStyle name="Tusenskille 9 2" xfId="258" xr:uid="{00000000-0005-0000-0000-00006F010000}"/>
    <cellStyle name="Tusenskille 9 2 2" xfId="367" xr:uid="{00000000-0005-0000-0000-000070010000}"/>
    <cellStyle name="Tusenskille 9 3" xfId="330" xr:uid="{00000000-0005-0000-0000-000071010000}"/>
    <cellStyle name="Tusental (0)_1Q99" xfId="259" xr:uid="{00000000-0005-0000-0000-000072010000}"/>
    <cellStyle name="Tusental_1Q99" xfId="260" xr:uid="{00000000-0005-0000-0000-000073010000}"/>
    <cellStyle name="Udefinert" xfId="154" xr:uid="{00000000-0005-0000-0000-000074010000}"/>
    <cellStyle name="Valuta (0)_1Q99" xfId="261" xr:uid="{00000000-0005-0000-0000-000075010000}"/>
    <cellStyle name="Valuta 2" xfId="155" xr:uid="{00000000-0005-0000-0000-000076010000}"/>
    <cellStyle name="Valuta 3" xfId="262" xr:uid="{00000000-0005-0000-0000-000077010000}"/>
    <cellStyle name="Valuta 4" xfId="263" xr:uid="{00000000-0005-0000-0000-000078010000}"/>
    <cellStyle name="vanlig skrift" xfId="264" xr:uid="{00000000-0005-0000-0000-000079010000}"/>
    <cellStyle name="Varseltekst 2" xfId="124" xr:uid="{00000000-0005-0000-0000-00007A010000}"/>
    <cellStyle name="Varseltekst 3" xfId="185" xr:uid="{00000000-0005-0000-0000-00007B010000}"/>
    <cellStyle name="Varseltekst 4" xfId="265" xr:uid="{00000000-0005-0000-0000-00007C010000}"/>
    <cellStyle name="Varseltekst 5" xfId="125" xr:uid="{00000000-0005-0000-0000-00007D010000}"/>
  </cellStyles>
  <dxfs count="0"/>
  <tableStyles count="0" defaultTableStyle="TableStyleMedium2" defaultPivotStyle="PivotStyleLight16"/>
  <colors>
    <mruColors>
      <color rgb="FF002776"/>
      <color rgb="FF0069B8"/>
      <color rgb="FF005AA4"/>
      <color rgb="FF5B9BD5"/>
      <color rgb="FF99FF99"/>
      <color rgb="FFCCFFCC"/>
      <color rgb="FFE3EFF9"/>
      <color rgb="FFFAF5EB"/>
      <color rgb="FFFAF5D7"/>
      <color rgb="FFF5F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Appendix!#REF!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Appendix!#REF!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Appendix!#REF!</c15:sqref>
                        </c15:formulaRef>
                      </c:ext>
                    </c:extLst>
                  </c:multiLvlStrRef>
                </c15:cat>
              </c15:filteredCategoryTitle>
            </c:ext>
            <c:ext xmlns:c16="http://schemas.microsoft.com/office/drawing/2014/chart" uri="{C3380CC4-5D6E-409C-BE32-E72D297353CC}">
              <c16:uniqueId val="{00000000-2F4C-4BC7-BEBD-868A2D65916E}"/>
            </c:ext>
          </c:extLst>
        </c:ser>
        <c:ser>
          <c:idx val="1"/>
          <c:order val="1"/>
          <c:spPr>
            <a:ln w="28575" cap="rnd">
              <a:solidFill>
                <a:schemeClr val="accent2"/>
              </a:solidFill>
              <a:round/>
            </a:ln>
            <a:effectLst/>
          </c:spPr>
          <c:marker>
            <c:symbol val="none"/>
          </c:marker>
          <c:val>
            <c:numRef>
              <c:f>Appendix!#REF!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Appendix!#REF!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Appendix!#REF!</c15:sqref>
                        </c15:formulaRef>
                      </c:ext>
                    </c:extLst>
                  </c:multiLvlStrRef>
                </c15:cat>
              </c15:filteredCategoryTitle>
            </c:ext>
            <c:ext xmlns:c16="http://schemas.microsoft.com/office/drawing/2014/chart" uri="{C3380CC4-5D6E-409C-BE32-E72D297353CC}">
              <c16:uniqueId val="{00000001-2F4C-4BC7-BEBD-868A2D65916E}"/>
            </c:ext>
          </c:extLst>
        </c:ser>
        <c:dLbls>
          <c:showLegendKey val="0"/>
          <c:showVal val="0"/>
          <c:showCatName val="0"/>
          <c:showSerName val="0"/>
          <c:showPercent val="0"/>
          <c:showBubbleSize val="0"/>
        </c:dLbls>
        <c:smooth val="0"/>
        <c:axId val="751446648"/>
        <c:axId val="751444296"/>
      </c:lineChart>
      <c:catAx>
        <c:axId val="751446648"/>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nb-NO"/>
          </a:p>
        </c:txPr>
        <c:crossAx val="751444296"/>
        <c:crosses val="autoZero"/>
        <c:auto val="1"/>
        <c:lblAlgn val="ctr"/>
        <c:lblOffset val="100"/>
        <c:noMultiLvlLbl val="0"/>
      </c:catAx>
      <c:valAx>
        <c:axId val="751444296"/>
        <c:scaling>
          <c:orientation val="minMax"/>
          <c:min val="-0.5"/>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nb-NO"/>
          </a:p>
        </c:txPr>
        <c:crossAx val="751446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latin typeface="Arial Unicode MS" panose="020B0604020202020204" pitchFamily="34" charset="-128"/>
          <a:ea typeface="Arial Unicode MS" panose="020B0604020202020204" pitchFamily="34" charset="-128"/>
          <a:cs typeface="Arial Unicode MS" panose="020B0604020202020204" pitchFamily="34" charset="-128"/>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9</xdr:col>
      <xdr:colOff>142875</xdr:colOff>
      <xdr:row>7</xdr:row>
      <xdr:rowOff>55880</xdr:rowOff>
    </xdr:from>
    <xdr:to>
      <xdr:col>16</xdr:col>
      <xdr:colOff>568974</xdr:colOff>
      <xdr:row>40</xdr:row>
      <xdr:rowOff>41222</xdr:rowOff>
    </xdr:to>
    <xdr:pic>
      <xdr:nvPicPr>
        <xdr:cNvPr id="6" name="Bild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6705600" y="2094230"/>
          <a:ext cx="6169674" cy="6128967"/>
        </a:xfrm>
        <a:prstGeom prst="rect">
          <a:avLst/>
        </a:prstGeom>
      </xdr:spPr>
    </xdr:pic>
    <xdr:clientData/>
  </xdr:twoCellAnchor>
  <xdr:twoCellAnchor>
    <xdr:from>
      <xdr:col>10</xdr:col>
      <xdr:colOff>149679</xdr:colOff>
      <xdr:row>0</xdr:row>
      <xdr:rowOff>258537</xdr:rowOff>
    </xdr:from>
    <xdr:to>
      <xdr:col>16</xdr:col>
      <xdr:colOff>136072</xdr:colOff>
      <xdr:row>29</xdr:row>
      <xdr:rowOff>95250</xdr:rowOff>
    </xdr:to>
    <xdr:sp macro="" textlink="">
      <xdr:nvSpPr>
        <xdr:cNvPr id="7" name="TekstSylinder 6">
          <a:extLst>
            <a:ext uri="{FF2B5EF4-FFF2-40B4-BE49-F238E27FC236}">
              <a16:creationId xmlns:a16="http://schemas.microsoft.com/office/drawing/2014/main" id="{00000000-0008-0000-0300-000007000000}"/>
            </a:ext>
          </a:extLst>
        </xdr:cNvPr>
        <xdr:cNvSpPr txBox="1"/>
      </xdr:nvSpPr>
      <xdr:spPr>
        <a:xfrm>
          <a:off x="149679" y="258537"/>
          <a:ext cx="4663168" cy="6170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a:solidFill>
                <a:srgbClr val="002776"/>
              </a:solidFill>
              <a:latin typeface="Arial Rounded MT Bold" panose="020F0704030504030204" pitchFamily="34" charset="0"/>
              <a:ea typeface="+mn-ea"/>
              <a:cs typeface="+mn-cs"/>
            </a:rPr>
            <a:t>Contact information</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CEO	Jan-Frode Janson</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200">
              <a:solidFill>
                <a:srgbClr val="5B9BD5"/>
              </a:solidFill>
              <a:latin typeface="Arial Rounded MT Bold" panose="020F0704030504030204" pitchFamily="34" charset="0"/>
              <a:ea typeface="+mn-ea"/>
              <a:cs typeface="+mn-cs"/>
            </a:rPr>
            <a:t>For further information, please contact</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CFO	Trond</a:t>
          </a:r>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Søraas</a:t>
          </a:r>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trond.soraas@smn.no</a:t>
          </a: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+47</a:t>
          </a:r>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922 36 803</a:t>
          </a:r>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pPr marL="0" indent="0"/>
          <a:r>
            <a:rPr lang="nb-NO" sz="1200">
              <a:solidFill>
                <a:srgbClr val="5B9BD5"/>
              </a:solidFill>
              <a:latin typeface="Arial Rounded MT Bold" panose="020F0704030504030204" pitchFamily="34" charset="0"/>
              <a:ea typeface="+mn-ea"/>
              <a:cs typeface="+mn-cs"/>
            </a:rPr>
            <a:t>Address</a:t>
          </a: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SpareBank1 SMN	Postboks</a:t>
          </a:r>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4796 Sluppen, 7467 Trondheim</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Switchboard		+47 915 07 300</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Visiting address		Søndre gate 4, 7011 Trondheim</a:t>
          </a:r>
        </a:p>
        <a:p>
          <a:endPar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pPr marL="0" indent="0"/>
          <a:r>
            <a:rPr lang="nb-NO" sz="1200">
              <a:solidFill>
                <a:srgbClr val="5B9BD5"/>
              </a:solidFill>
              <a:latin typeface="Arial Rounded MT Bold" panose="020F0704030504030204" pitchFamily="34" charset="0"/>
              <a:ea typeface="+mn-ea"/>
              <a:cs typeface="+mn-cs"/>
            </a:rPr>
            <a:t>Information on the internet</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SpareBank1 SMN's homepage	www.smn.no</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ECC information in general	www.egenkapitalbevis.no</a:t>
          </a:r>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endParaRPr lang="nb-NO" sz="1800" baseline="0">
            <a:solidFill>
              <a:srgbClr val="002776"/>
            </a:solidFill>
            <a:latin typeface="Arial Rounded MT Bold" panose="020F0704030504030204" pitchFamily="34" charset="0"/>
          </a:endParaRPr>
        </a:p>
        <a:p>
          <a:endParaRPr lang="nb-NO" sz="1800" baseline="0">
            <a:solidFill>
              <a:srgbClr val="002776"/>
            </a:solidFill>
            <a:latin typeface="Arial Rounded MT Bold" panose="020F0704030504030204" pitchFamily="34" charset="0"/>
          </a:endParaRPr>
        </a:p>
        <a:p>
          <a:endParaRPr lang="nb-NO" sz="1600">
            <a:solidFill>
              <a:srgbClr val="002776"/>
            </a:solidFill>
            <a:latin typeface="Arial Rounded MT Bold" panose="020F0704030504030204" pitchFamily="34" charset="0"/>
          </a:endParaRPr>
        </a:p>
      </xdr:txBody>
    </xdr:sp>
    <xdr:clientData/>
  </xdr:twoCellAnchor>
  <xdr:twoCellAnchor editAs="oneCell">
    <xdr:from>
      <xdr:col>1</xdr:col>
      <xdr:colOff>110808</xdr:colOff>
      <xdr:row>9</xdr:row>
      <xdr:rowOff>171450</xdr:rowOff>
    </xdr:from>
    <xdr:to>
      <xdr:col>8</xdr:col>
      <xdr:colOff>76199</xdr:colOff>
      <xdr:row>28</xdr:row>
      <xdr:rowOff>140857</xdr:rowOff>
    </xdr:to>
    <xdr:pic>
      <xdr:nvPicPr>
        <xdr:cNvPr id="3" name="Bilde 2">
          <a:extLst>
            <a:ext uri="{FF2B5EF4-FFF2-40B4-BE49-F238E27FC236}">
              <a16:creationId xmlns:a16="http://schemas.microsoft.com/office/drawing/2014/main" id="{438AC88F-5FEE-D9E1-5096-58EFD6B80B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91783" y="2571750"/>
          <a:ext cx="5404166" cy="35793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136922</xdr:colOff>
      <xdr:row>62</xdr:row>
      <xdr:rowOff>5953</xdr:rowOff>
    </xdr:from>
    <xdr:to>
      <xdr:col>8</xdr:col>
      <xdr:colOff>236293</xdr:colOff>
      <xdr:row>71</xdr:row>
      <xdr:rowOff>172699</xdr:rowOff>
    </xdr:to>
    <xdr:pic>
      <xdr:nvPicPr>
        <xdr:cNvPr id="3" name="Bilde 2">
          <a:extLst>
            <a:ext uri="{FF2B5EF4-FFF2-40B4-BE49-F238E27FC236}">
              <a16:creationId xmlns:a16="http://schemas.microsoft.com/office/drawing/2014/main" id="{BEEC6A46-670D-7E22-215D-34C643126B31}"/>
            </a:ext>
          </a:extLst>
        </xdr:cNvPr>
        <xdr:cNvPicPr>
          <a:picLocks noChangeAspect="1"/>
        </xdr:cNvPicPr>
      </xdr:nvPicPr>
      <xdr:blipFill>
        <a:blip xmlns:r="http://schemas.openxmlformats.org/officeDocument/2006/relationships" r:embed="rId1"/>
        <a:stretch>
          <a:fillRect/>
        </a:stretch>
      </xdr:blipFill>
      <xdr:spPr>
        <a:xfrm>
          <a:off x="136922" y="10352484"/>
          <a:ext cx="5236918" cy="17740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125555</xdr:colOff>
      <xdr:row>5</xdr:row>
      <xdr:rowOff>0</xdr:rowOff>
    </xdr:from>
    <xdr:to>
      <xdr:col>10</xdr:col>
      <xdr:colOff>389658</xdr:colOff>
      <xdr:row>5</xdr:row>
      <xdr:rowOff>0</xdr:rowOff>
    </xdr:to>
    <xdr:graphicFrame macro="">
      <xdr:nvGraphicFramePr>
        <xdr:cNvPr id="2" name="Diagram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152007</xdr:colOff>
      <xdr:row>37</xdr:row>
      <xdr:rowOff>17323</xdr:rowOff>
    </xdr:from>
    <xdr:to>
      <xdr:col>5</xdr:col>
      <xdr:colOff>241189</xdr:colOff>
      <xdr:row>39</xdr:row>
      <xdr:rowOff>141686</xdr:rowOff>
    </xdr:to>
    <xdr:sp macro="" textlink="">
      <xdr:nvSpPr>
        <xdr:cNvPr id="6" name="Avrundet rektangel 5">
          <a:extLst>
            <a:ext uri="{FF2B5EF4-FFF2-40B4-BE49-F238E27FC236}">
              <a16:creationId xmlns:a16="http://schemas.microsoft.com/office/drawing/2014/main" id="{00000000-0008-0000-1300-000006000000}"/>
            </a:ext>
          </a:extLst>
        </xdr:cNvPr>
        <xdr:cNvSpPr/>
      </xdr:nvSpPr>
      <xdr:spPr>
        <a:xfrm>
          <a:off x="2652320" y="7946886"/>
          <a:ext cx="1422682" cy="53711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Supervisory Board</a:t>
          </a:r>
        </a:p>
      </xdr:txBody>
    </xdr:sp>
    <xdr:clientData/>
  </xdr:twoCellAnchor>
  <xdr:twoCellAnchor>
    <xdr:from>
      <xdr:col>2</xdr:col>
      <xdr:colOff>152007</xdr:colOff>
      <xdr:row>40</xdr:row>
      <xdr:rowOff>155865</xdr:rowOff>
    </xdr:from>
    <xdr:to>
      <xdr:col>5</xdr:col>
      <xdr:colOff>241189</xdr:colOff>
      <xdr:row>43</xdr:row>
      <xdr:rowOff>72410</xdr:rowOff>
    </xdr:to>
    <xdr:sp macro="" textlink="">
      <xdr:nvSpPr>
        <xdr:cNvPr id="7" name="Avrundet rektangel 6">
          <a:extLst>
            <a:ext uri="{FF2B5EF4-FFF2-40B4-BE49-F238E27FC236}">
              <a16:creationId xmlns:a16="http://schemas.microsoft.com/office/drawing/2014/main" id="{00000000-0008-0000-1300-000007000000}"/>
            </a:ext>
          </a:extLst>
        </xdr:cNvPr>
        <xdr:cNvSpPr/>
      </xdr:nvSpPr>
      <xdr:spPr>
        <a:xfrm>
          <a:off x="2652320" y="8704553"/>
          <a:ext cx="1422682" cy="535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Board</a:t>
          </a:r>
          <a:r>
            <a:rPr lang="nb-NO" sz="9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of Directors</a:t>
          </a:r>
          <a:endPar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2</xdr:col>
      <xdr:colOff>152007</xdr:colOff>
      <xdr:row>44</xdr:row>
      <xdr:rowOff>86589</xdr:rowOff>
    </xdr:from>
    <xdr:to>
      <xdr:col>5</xdr:col>
      <xdr:colOff>241189</xdr:colOff>
      <xdr:row>47</xdr:row>
      <xdr:rowOff>3135</xdr:rowOff>
    </xdr:to>
    <xdr:sp macro="" textlink="">
      <xdr:nvSpPr>
        <xdr:cNvPr id="8" name="Avrundet rektangel 7">
          <a:extLst>
            <a:ext uri="{FF2B5EF4-FFF2-40B4-BE49-F238E27FC236}">
              <a16:creationId xmlns:a16="http://schemas.microsoft.com/office/drawing/2014/main" id="{00000000-0008-0000-1300-000008000000}"/>
            </a:ext>
          </a:extLst>
        </xdr:cNvPr>
        <xdr:cNvSpPr/>
      </xdr:nvSpPr>
      <xdr:spPr>
        <a:xfrm>
          <a:off x="2652320" y="9460777"/>
          <a:ext cx="1422682" cy="5356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Group CEO</a:t>
          </a:r>
        </a:p>
      </xdr:txBody>
    </xdr:sp>
    <xdr:clientData/>
  </xdr:twoCellAnchor>
  <xdr:twoCellAnchor>
    <xdr:from>
      <xdr:col>6</xdr:col>
      <xdr:colOff>287192</xdr:colOff>
      <xdr:row>44</xdr:row>
      <xdr:rowOff>86589</xdr:rowOff>
    </xdr:from>
    <xdr:to>
      <xdr:col>9</xdr:col>
      <xdr:colOff>376374</xdr:colOff>
      <xdr:row>47</xdr:row>
      <xdr:rowOff>3135</xdr:rowOff>
    </xdr:to>
    <xdr:sp macro="" textlink="">
      <xdr:nvSpPr>
        <xdr:cNvPr id="9" name="Avrundet rektangel 8">
          <a:extLst>
            <a:ext uri="{FF2B5EF4-FFF2-40B4-BE49-F238E27FC236}">
              <a16:creationId xmlns:a16="http://schemas.microsoft.com/office/drawing/2014/main" id="{00000000-0008-0000-1300-000009000000}"/>
            </a:ext>
          </a:extLst>
        </xdr:cNvPr>
        <xdr:cNvSpPr/>
      </xdr:nvSpPr>
      <xdr:spPr>
        <a:xfrm>
          <a:off x="4565505" y="9460777"/>
          <a:ext cx="1422682" cy="5356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Risk Management</a:t>
          </a:r>
        </a:p>
      </xdr:txBody>
    </xdr:sp>
    <xdr:clientData/>
  </xdr:twoCellAnchor>
  <xdr:twoCellAnchor>
    <xdr:from>
      <xdr:col>1</xdr:col>
      <xdr:colOff>513051</xdr:colOff>
      <xdr:row>42</xdr:row>
      <xdr:rowOff>103189</xdr:rowOff>
    </xdr:from>
    <xdr:to>
      <xdr:col>1</xdr:col>
      <xdr:colOff>1953051</xdr:colOff>
      <xdr:row>44</xdr:row>
      <xdr:rowOff>190501</xdr:rowOff>
    </xdr:to>
    <xdr:sp macro="" textlink="">
      <xdr:nvSpPr>
        <xdr:cNvPr id="10" name="Avrundet rektangel 9">
          <a:extLst>
            <a:ext uri="{FF2B5EF4-FFF2-40B4-BE49-F238E27FC236}">
              <a16:creationId xmlns:a16="http://schemas.microsoft.com/office/drawing/2014/main" id="{00000000-0008-0000-1300-00000A000000}"/>
            </a:ext>
          </a:extLst>
        </xdr:cNvPr>
        <xdr:cNvSpPr/>
      </xdr:nvSpPr>
      <xdr:spPr>
        <a:xfrm>
          <a:off x="695614" y="9199564"/>
          <a:ext cx="1440000" cy="50006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Communication</a:t>
          </a:r>
          <a:r>
            <a:rPr lang="nb-NO" sz="8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and Society</a:t>
          </a:r>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513051</xdr:colOff>
      <xdr:row>45</xdr:row>
      <xdr:rowOff>155859</xdr:rowOff>
    </xdr:from>
    <xdr:to>
      <xdr:col>1</xdr:col>
      <xdr:colOff>1953051</xdr:colOff>
      <xdr:row>48</xdr:row>
      <xdr:rowOff>47625</xdr:rowOff>
    </xdr:to>
    <xdr:sp macro="" textlink="">
      <xdr:nvSpPr>
        <xdr:cNvPr id="11" name="Avrundet rektangel 10">
          <a:extLst>
            <a:ext uri="{FF2B5EF4-FFF2-40B4-BE49-F238E27FC236}">
              <a16:creationId xmlns:a16="http://schemas.microsoft.com/office/drawing/2014/main" id="{00000000-0008-0000-1300-00000B000000}"/>
            </a:ext>
          </a:extLst>
        </xdr:cNvPr>
        <xdr:cNvSpPr/>
      </xdr:nvSpPr>
      <xdr:spPr>
        <a:xfrm>
          <a:off x="695614" y="9871359"/>
          <a:ext cx="1440000" cy="51089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Technology</a:t>
          </a:r>
          <a:r>
            <a:rPr lang="nb-NO" sz="8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and Development</a:t>
          </a:r>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41135</xdr:colOff>
      <xdr:row>51</xdr:row>
      <xdr:rowOff>69265</xdr:rowOff>
    </xdr:from>
    <xdr:to>
      <xdr:col>1</xdr:col>
      <xdr:colOff>1157135</xdr:colOff>
      <xdr:row>54</xdr:row>
      <xdr:rowOff>21810</xdr:rowOff>
    </xdr:to>
    <xdr:sp macro="" textlink="">
      <xdr:nvSpPr>
        <xdr:cNvPr id="12" name="Avrundet rektangel 11">
          <a:extLst>
            <a:ext uri="{FF2B5EF4-FFF2-40B4-BE49-F238E27FC236}">
              <a16:creationId xmlns:a16="http://schemas.microsoft.com/office/drawing/2014/main" id="{00000000-0008-0000-1300-00000C000000}"/>
            </a:ext>
          </a:extLst>
        </xdr:cNvPr>
        <xdr:cNvSpPr/>
      </xdr:nvSpPr>
      <xdr:spPr>
        <a:xfrm>
          <a:off x="223698" y="10888078"/>
          <a:ext cx="1116000"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Retail </a:t>
          </a:r>
        </a:p>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Banking</a:t>
          </a:r>
        </a:p>
      </xdr:txBody>
    </xdr:sp>
    <xdr:clientData/>
  </xdr:twoCellAnchor>
  <xdr:twoCellAnchor>
    <xdr:from>
      <xdr:col>1</xdr:col>
      <xdr:colOff>1332061</xdr:colOff>
      <xdr:row>51</xdr:row>
      <xdr:rowOff>69265</xdr:rowOff>
    </xdr:from>
    <xdr:to>
      <xdr:col>2</xdr:col>
      <xdr:colOff>136084</xdr:colOff>
      <xdr:row>54</xdr:row>
      <xdr:rowOff>21810</xdr:rowOff>
    </xdr:to>
    <xdr:sp macro="" textlink="">
      <xdr:nvSpPr>
        <xdr:cNvPr id="13" name="Avrundet rektangel 12">
          <a:extLst>
            <a:ext uri="{FF2B5EF4-FFF2-40B4-BE49-F238E27FC236}">
              <a16:creationId xmlns:a16="http://schemas.microsoft.com/office/drawing/2014/main" id="{00000000-0008-0000-1300-00000D000000}"/>
            </a:ext>
          </a:extLst>
        </xdr:cNvPr>
        <xdr:cNvSpPr/>
      </xdr:nvSpPr>
      <xdr:spPr>
        <a:xfrm>
          <a:off x="1514624" y="10888078"/>
          <a:ext cx="1121773"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Corporate</a:t>
          </a:r>
        </a:p>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Banking</a:t>
          </a:r>
        </a:p>
      </xdr:txBody>
    </xdr:sp>
    <xdr:clientData/>
  </xdr:twoCellAnchor>
  <xdr:twoCellAnchor>
    <xdr:from>
      <xdr:col>2</xdr:col>
      <xdr:colOff>311010</xdr:colOff>
      <xdr:row>51</xdr:row>
      <xdr:rowOff>69265</xdr:rowOff>
    </xdr:from>
    <xdr:to>
      <xdr:col>5</xdr:col>
      <xdr:colOff>76192</xdr:colOff>
      <xdr:row>54</xdr:row>
      <xdr:rowOff>21810</xdr:rowOff>
    </xdr:to>
    <xdr:sp macro="" textlink="">
      <xdr:nvSpPr>
        <xdr:cNvPr id="14" name="Avrundet rektangel 13">
          <a:extLst>
            <a:ext uri="{FF2B5EF4-FFF2-40B4-BE49-F238E27FC236}">
              <a16:creationId xmlns:a16="http://schemas.microsoft.com/office/drawing/2014/main" id="{00000000-0008-0000-1300-00000E000000}"/>
            </a:ext>
          </a:extLst>
        </xdr:cNvPr>
        <xdr:cNvSpPr/>
      </xdr:nvSpPr>
      <xdr:spPr>
        <a:xfrm>
          <a:off x="2811323" y="11023015"/>
          <a:ext cx="1098682"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EiendomsMegler 1 Midt-Norge</a:t>
          </a:r>
        </a:p>
      </xdr:txBody>
    </xdr:sp>
    <xdr:clientData/>
  </xdr:twoCellAnchor>
  <xdr:twoCellAnchor>
    <xdr:from>
      <xdr:col>5</xdr:col>
      <xdr:colOff>251118</xdr:colOff>
      <xdr:row>51</xdr:row>
      <xdr:rowOff>69265</xdr:rowOff>
    </xdr:from>
    <xdr:to>
      <xdr:col>8</xdr:col>
      <xdr:colOff>16299</xdr:colOff>
      <xdr:row>54</xdr:row>
      <xdr:rowOff>21810</xdr:rowOff>
    </xdr:to>
    <xdr:sp macro="" textlink="">
      <xdr:nvSpPr>
        <xdr:cNvPr id="15" name="Avrundet rektangel 14">
          <a:extLst>
            <a:ext uri="{FF2B5EF4-FFF2-40B4-BE49-F238E27FC236}">
              <a16:creationId xmlns:a16="http://schemas.microsoft.com/office/drawing/2014/main" id="{00000000-0008-0000-1300-00000F000000}"/>
            </a:ext>
          </a:extLst>
        </xdr:cNvPr>
        <xdr:cNvSpPr/>
      </xdr:nvSpPr>
      <xdr:spPr>
        <a:xfrm>
          <a:off x="4084931" y="11023015"/>
          <a:ext cx="1098681"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SpareBank 1</a:t>
          </a:r>
          <a:b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b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Regnskapshuset SMN</a:t>
          </a:r>
        </a:p>
      </xdr:txBody>
    </xdr:sp>
    <xdr:clientData/>
  </xdr:twoCellAnchor>
  <xdr:twoCellAnchor>
    <xdr:from>
      <xdr:col>8</xdr:col>
      <xdr:colOff>191223</xdr:colOff>
      <xdr:row>51</xdr:row>
      <xdr:rowOff>69265</xdr:rowOff>
    </xdr:from>
    <xdr:to>
      <xdr:col>10</xdr:col>
      <xdr:colOff>406678</xdr:colOff>
      <xdr:row>54</xdr:row>
      <xdr:rowOff>21810</xdr:rowOff>
    </xdr:to>
    <xdr:sp macro="" textlink="">
      <xdr:nvSpPr>
        <xdr:cNvPr id="16" name="Avrundet rektangel 15">
          <a:extLst>
            <a:ext uri="{FF2B5EF4-FFF2-40B4-BE49-F238E27FC236}">
              <a16:creationId xmlns:a16="http://schemas.microsoft.com/office/drawing/2014/main" id="{00000000-0008-0000-1300-000010000000}"/>
            </a:ext>
          </a:extLst>
        </xdr:cNvPr>
        <xdr:cNvSpPr/>
      </xdr:nvSpPr>
      <xdr:spPr>
        <a:xfrm>
          <a:off x="5358536" y="10888078"/>
          <a:ext cx="1104455"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Group</a:t>
          </a:r>
          <a:r>
            <a:rPr lang="nb-NO" sz="8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Finance and Governance</a:t>
          </a:r>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3</xdr:col>
      <xdr:colOff>418848</xdr:colOff>
      <xdr:row>39</xdr:row>
      <xdr:rowOff>141686</xdr:rowOff>
    </xdr:from>
    <xdr:to>
      <xdr:col>3</xdr:col>
      <xdr:colOff>418848</xdr:colOff>
      <xdr:row>40</xdr:row>
      <xdr:rowOff>155865</xdr:rowOff>
    </xdr:to>
    <xdr:cxnSp macro="">
      <xdr:nvCxnSpPr>
        <xdr:cNvPr id="18" name="Rett linje 17">
          <a:extLst>
            <a:ext uri="{FF2B5EF4-FFF2-40B4-BE49-F238E27FC236}">
              <a16:creationId xmlns:a16="http://schemas.microsoft.com/office/drawing/2014/main" id="{00000000-0008-0000-1300-000012000000}"/>
            </a:ext>
          </a:extLst>
        </xdr:cNvPr>
        <xdr:cNvCxnSpPr>
          <a:stCxn id="6" idx="2"/>
          <a:endCxn id="7" idx="0"/>
        </xdr:cNvCxnSpPr>
      </xdr:nvCxnSpPr>
      <xdr:spPr>
        <a:xfrm>
          <a:off x="3363661" y="8483999"/>
          <a:ext cx="0" cy="2205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418848</xdr:colOff>
      <xdr:row>43</xdr:row>
      <xdr:rowOff>72410</xdr:rowOff>
    </xdr:from>
    <xdr:to>
      <xdr:col>3</xdr:col>
      <xdr:colOff>418848</xdr:colOff>
      <xdr:row>44</xdr:row>
      <xdr:rowOff>86589</xdr:rowOff>
    </xdr:to>
    <xdr:cxnSp macro="">
      <xdr:nvCxnSpPr>
        <xdr:cNvPr id="20" name="Rett linje 19">
          <a:extLst>
            <a:ext uri="{FF2B5EF4-FFF2-40B4-BE49-F238E27FC236}">
              <a16:creationId xmlns:a16="http://schemas.microsoft.com/office/drawing/2014/main" id="{00000000-0008-0000-1300-000014000000}"/>
            </a:ext>
          </a:extLst>
        </xdr:cNvPr>
        <xdr:cNvCxnSpPr>
          <a:stCxn id="7" idx="2"/>
          <a:endCxn id="8" idx="0"/>
        </xdr:cNvCxnSpPr>
      </xdr:nvCxnSpPr>
      <xdr:spPr>
        <a:xfrm>
          <a:off x="3363661" y="9240223"/>
          <a:ext cx="0" cy="2205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415851</xdr:colOff>
      <xdr:row>47</xdr:row>
      <xdr:rowOff>3135</xdr:rowOff>
    </xdr:from>
    <xdr:to>
      <xdr:col>3</xdr:col>
      <xdr:colOff>418848</xdr:colOff>
      <xdr:row>51</xdr:row>
      <xdr:rowOff>69265</xdr:rowOff>
    </xdr:to>
    <xdr:cxnSp macro="">
      <xdr:nvCxnSpPr>
        <xdr:cNvPr id="24" name="Rett linje 23">
          <a:extLst>
            <a:ext uri="{FF2B5EF4-FFF2-40B4-BE49-F238E27FC236}">
              <a16:creationId xmlns:a16="http://schemas.microsoft.com/office/drawing/2014/main" id="{00000000-0008-0000-1300-000018000000}"/>
            </a:ext>
          </a:extLst>
        </xdr:cNvPr>
        <xdr:cNvCxnSpPr>
          <a:stCxn id="8" idx="2"/>
          <a:endCxn id="14" idx="0"/>
        </xdr:cNvCxnSpPr>
      </xdr:nvCxnSpPr>
      <xdr:spPr>
        <a:xfrm flipH="1">
          <a:off x="3360664" y="9996448"/>
          <a:ext cx="2997" cy="8916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241189</xdr:colOff>
      <xdr:row>45</xdr:row>
      <xdr:rowOff>148050</xdr:rowOff>
    </xdr:from>
    <xdr:to>
      <xdr:col>6</xdr:col>
      <xdr:colOff>287192</xdr:colOff>
      <xdr:row>45</xdr:row>
      <xdr:rowOff>148050</xdr:rowOff>
    </xdr:to>
    <xdr:cxnSp macro="">
      <xdr:nvCxnSpPr>
        <xdr:cNvPr id="26" name="Rett linje 25">
          <a:extLst>
            <a:ext uri="{FF2B5EF4-FFF2-40B4-BE49-F238E27FC236}">
              <a16:creationId xmlns:a16="http://schemas.microsoft.com/office/drawing/2014/main" id="{00000000-0008-0000-1300-00001A000000}"/>
            </a:ext>
          </a:extLst>
        </xdr:cNvPr>
        <xdr:cNvCxnSpPr>
          <a:stCxn id="8" idx="3"/>
          <a:endCxn id="9" idx="1"/>
        </xdr:cNvCxnSpPr>
      </xdr:nvCxnSpPr>
      <xdr:spPr>
        <a:xfrm>
          <a:off x="4075002" y="9728613"/>
          <a:ext cx="49050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1953051</xdr:colOff>
      <xdr:row>43</xdr:row>
      <xdr:rowOff>146846</xdr:rowOff>
    </xdr:from>
    <xdr:to>
      <xdr:col>2</xdr:col>
      <xdr:colOff>152007</xdr:colOff>
      <xdr:row>45</xdr:row>
      <xdr:rowOff>148051</xdr:rowOff>
    </xdr:to>
    <xdr:cxnSp macro="">
      <xdr:nvCxnSpPr>
        <xdr:cNvPr id="28" name="Vinkel 27">
          <a:extLst>
            <a:ext uri="{FF2B5EF4-FFF2-40B4-BE49-F238E27FC236}">
              <a16:creationId xmlns:a16="http://schemas.microsoft.com/office/drawing/2014/main" id="{00000000-0008-0000-1300-00001C000000}"/>
            </a:ext>
          </a:extLst>
        </xdr:cNvPr>
        <xdr:cNvCxnSpPr>
          <a:stCxn id="8" idx="1"/>
          <a:endCxn id="10" idx="3"/>
        </xdr:cNvCxnSpPr>
      </xdr:nvCxnSpPr>
      <xdr:spPr>
        <a:xfrm rot="10800000">
          <a:off x="2135614" y="9449596"/>
          <a:ext cx="516706" cy="41395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1953051</xdr:colOff>
      <xdr:row>45</xdr:row>
      <xdr:rowOff>148049</xdr:rowOff>
    </xdr:from>
    <xdr:to>
      <xdr:col>2</xdr:col>
      <xdr:colOff>152007</xdr:colOff>
      <xdr:row>46</xdr:row>
      <xdr:rowOff>204929</xdr:rowOff>
    </xdr:to>
    <xdr:cxnSp macro="">
      <xdr:nvCxnSpPr>
        <xdr:cNvPr id="30" name="Vinkel 29">
          <a:extLst>
            <a:ext uri="{FF2B5EF4-FFF2-40B4-BE49-F238E27FC236}">
              <a16:creationId xmlns:a16="http://schemas.microsoft.com/office/drawing/2014/main" id="{00000000-0008-0000-1300-00001E000000}"/>
            </a:ext>
          </a:extLst>
        </xdr:cNvPr>
        <xdr:cNvCxnSpPr>
          <a:stCxn id="8" idx="1"/>
          <a:endCxn id="11" idx="3"/>
        </xdr:cNvCxnSpPr>
      </xdr:nvCxnSpPr>
      <xdr:spPr>
        <a:xfrm rot="10800000" flipV="1">
          <a:off x="2135614" y="9863549"/>
          <a:ext cx="516706" cy="26325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599135</xdr:colOff>
      <xdr:row>47</xdr:row>
      <xdr:rowOff>3136</xdr:rowOff>
    </xdr:from>
    <xdr:to>
      <xdr:col>3</xdr:col>
      <xdr:colOff>418848</xdr:colOff>
      <xdr:row>51</xdr:row>
      <xdr:rowOff>69266</xdr:rowOff>
    </xdr:to>
    <xdr:cxnSp macro="">
      <xdr:nvCxnSpPr>
        <xdr:cNvPr id="32" name="Vinkel 31">
          <a:extLst>
            <a:ext uri="{FF2B5EF4-FFF2-40B4-BE49-F238E27FC236}">
              <a16:creationId xmlns:a16="http://schemas.microsoft.com/office/drawing/2014/main" id="{00000000-0008-0000-1300-000020000000}"/>
            </a:ext>
          </a:extLst>
        </xdr:cNvPr>
        <xdr:cNvCxnSpPr>
          <a:stCxn id="8" idx="2"/>
          <a:endCxn id="12" idx="0"/>
        </xdr:cNvCxnSpPr>
      </xdr:nvCxnSpPr>
      <xdr:spPr>
        <a:xfrm rot="5400000">
          <a:off x="1626865" y="9151282"/>
          <a:ext cx="891630" cy="2581963"/>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418847</xdr:colOff>
      <xdr:row>47</xdr:row>
      <xdr:rowOff>3135</xdr:rowOff>
    </xdr:from>
    <xdr:to>
      <xdr:col>9</xdr:col>
      <xdr:colOff>298950</xdr:colOff>
      <xdr:row>51</xdr:row>
      <xdr:rowOff>69265</xdr:rowOff>
    </xdr:to>
    <xdr:cxnSp macro="">
      <xdr:nvCxnSpPr>
        <xdr:cNvPr id="34" name="Vinkel 33">
          <a:extLst>
            <a:ext uri="{FF2B5EF4-FFF2-40B4-BE49-F238E27FC236}">
              <a16:creationId xmlns:a16="http://schemas.microsoft.com/office/drawing/2014/main" id="{00000000-0008-0000-1300-000022000000}"/>
            </a:ext>
          </a:extLst>
        </xdr:cNvPr>
        <xdr:cNvCxnSpPr>
          <a:stCxn id="8" idx="2"/>
          <a:endCxn id="16" idx="0"/>
        </xdr:cNvCxnSpPr>
      </xdr:nvCxnSpPr>
      <xdr:spPr>
        <a:xfrm rot="16200000" flipH="1">
          <a:off x="4191397" y="9168711"/>
          <a:ext cx="891630" cy="2547103"/>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1892948</xdr:colOff>
      <xdr:row>47</xdr:row>
      <xdr:rowOff>3135</xdr:rowOff>
    </xdr:from>
    <xdr:to>
      <xdr:col>3</xdr:col>
      <xdr:colOff>418848</xdr:colOff>
      <xdr:row>51</xdr:row>
      <xdr:rowOff>69265</xdr:rowOff>
    </xdr:to>
    <xdr:cxnSp macro="">
      <xdr:nvCxnSpPr>
        <xdr:cNvPr id="50" name="Vinkel 49">
          <a:extLst>
            <a:ext uri="{FF2B5EF4-FFF2-40B4-BE49-F238E27FC236}">
              <a16:creationId xmlns:a16="http://schemas.microsoft.com/office/drawing/2014/main" id="{00000000-0008-0000-1300-000032000000}"/>
            </a:ext>
          </a:extLst>
        </xdr:cNvPr>
        <xdr:cNvCxnSpPr>
          <a:stCxn id="8" idx="2"/>
          <a:endCxn id="13" idx="0"/>
        </xdr:cNvCxnSpPr>
      </xdr:nvCxnSpPr>
      <xdr:spPr>
        <a:xfrm rot="5400000">
          <a:off x="2273771" y="9798188"/>
          <a:ext cx="891630" cy="128815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418847</xdr:colOff>
      <xdr:row>47</xdr:row>
      <xdr:rowOff>3135</xdr:rowOff>
    </xdr:from>
    <xdr:to>
      <xdr:col>6</xdr:col>
      <xdr:colOff>355958</xdr:colOff>
      <xdr:row>51</xdr:row>
      <xdr:rowOff>69265</xdr:rowOff>
    </xdr:to>
    <xdr:cxnSp macro="">
      <xdr:nvCxnSpPr>
        <xdr:cNvPr id="52" name="Vinkel 51">
          <a:extLst>
            <a:ext uri="{FF2B5EF4-FFF2-40B4-BE49-F238E27FC236}">
              <a16:creationId xmlns:a16="http://schemas.microsoft.com/office/drawing/2014/main" id="{00000000-0008-0000-1300-000034000000}"/>
            </a:ext>
          </a:extLst>
        </xdr:cNvPr>
        <xdr:cNvCxnSpPr>
          <a:stCxn id="8" idx="2"/>
          <a:endCxn id="15" idx="0"/>
        </xdr:cNvCxnSpPr>
      </xdr:nvCxnSpPr>
      <xdr:spPr>
        <a:xfrm rot="16200000" flipH="1">
          <a:off x="3553151" y="9806957"/>
          <a:ext cx="891630" cy="1270611"/>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208531</xdr:colOff>
      <xdr:row>9</xdr:row>
      <xdr:rowOff>114011</xdr:rowOff>
    </xdr:from>
    <xdr:to>
      <xdr:col>1</xdr:col>
      <xdr:colOff>2080531</xdr:colOff>
      <xdr:row>13</xdr:row>
      <xdr:rowOff>80511</xdr:rowOff>
    </xdr:to>
    <xdr:sp macro="" textlink="">
      <xdr:nvSpPr>
        <xdr:cNvPr id="78" name="Rektangel 77">
          <a:extLst>
            <a:ext uri="{FF2B5EF4-FFF2-40B4-BE49-F238E27FC236}">
              <a16:creationId xmlns:a16="http://schemas.microsoft.com/office/drawing/2014/main" id="{00000000-0008-0000-1300-00004E000000}"/>
            </a:ext>
          </a:extLst>
        </xdr:cNvPr>
        <xdr:cNvSpPr/>
      </xdr:nvSpPr>
      <xdr:spPr>
        <a:xfrm>
          <a:off x="391094" y="2265074"/>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Retail Market</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______________________________________________________________________________________________________</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Serves</a:t>
          </a:r>
          <a:r>
            <a:rPr lang="nb-NO" sz="600" baseline="0">
              <a:latin typeface="Arial Unicode MS" panose="020B0604020202020204" pitchFamily="34" charset="-128"/>
              <a:ea typeface="Arial Unicode MS" panose="020B0604020202020204" pitchFamily="34" charset="-128"/>
              <a:cs typeface="Arial Unicode MS" panose="020B0604020202020204" pitchFamily="34" charset="-128"/>
            </a:rPr>
            <a:t> the retail market incl. agricultural customers, sole proprietorships, associations etc.</a:t>
          </a: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2223574</xdr:colOff>
      <xdr:row>9</xdr:row>
      <xdr:rowOff>114011</xdr:rowOff>
    </xdr:from>
    <xdr:to>
      <xdr:col>5</xdr:col>
      <xdr:colOff>444324</xdr:colOff>
      <xdr:row>13</xdr:row>
      <xdr:rowOff>80511</xdr:rowOff>
    </xdr:to>
    <xdr:sp macro="" textlink="">
      <xdr:nvSpPr>
        <xdr:cNvPr id="79" name="Rektangel 78">
          <a:extLst>
            <a:ext uri="{FF2B5EF4-FFF2-40B4-BE49-F238E27FC236}">
              <a16:creationId xmlns:a16="http://schemas.microsoft.com/office/drawing/2014/main" id="{00000000-0008-0000-1300-00004F000000}"/>
            </a:ext>
          </a:extLst>
        </xdr:cNvPr>
        <xdr:cNvSpPr/>
      </xdr:nvSpPr>
      <xdr:spPr>
        <a:xfrm>
          <a:off x="2406137" y="2265074"/>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Corporate Market</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Serves</a:t>
          </a:r>
          <a:r>
            <a:rPr lang="nb-NO" sz="600" baseline="0">
              <a:latin typeface="Arial Unicode MS" panose="020B0604020202020204" pitchFamily="34" charset="-128"/>
              <a:ea typeface="Arial Unicode MS" panose="020B0604020202020204" pitchFamily="34" charset="-128"/>
              <a:cs typeface="Arial Unicode MS" panose="020B0604020202020204" pitchFamily="34" charset="-128"/>
            </a:rPr>
            <a:t> the retail corporate clients. </a:t>
          </a:r>
        </a:p>
        <a:p>
          <a:pPr algn="ctr"/>
          <a:r>
            <a:rPr lang="nb-NO" sz="600" baseline="0">
              <a:latin typeface="Arial Unicode MS" panose="020B0604020202020204" pitchFamily="34" charset="-128"/>
              <a:ea typeface="Arial Unicode MS" panose="020B0604020202020204" pitchFamily="34" charset="-128"/>
              <a:cs typeface="Arial Unicode MS" panose="020B0604020202020204" pitchFamily="34" charset="-128"/>
            </a:rPr>
            <a:t>Central credit function for the Group</a:t>
          </a: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6</xdr:col>
      <xdr:colOff>142868</xdr:colOff>
      <xdr:row>9</xdr:row>
      <xdr:rowOff>114011</xdr:rowOff>
    </xdr:from>
    <xdr:to>
      <xdr:col>10</xdr:col>
      <xdr:colOff>236868</xdr:colOff>
      <xdr:row>13</xdr:row>
      <xdr:rowOff>80511</xdr:rowOff>
    </xdr:to>
    <xdr:sp macro="" textlink="">
      <xdr:nvSpPr>
        <xdr:cNvPr id="80" name="Rektangel 79">
          <a:extLst>
            <a:ext uri="{FF2B5EF4-FFF2-40B4-BE49-F238E27FC236}">
              <a16:creationId xmlns:a16="http://schemas.microsoft.com/office/drawing/2014/main" id="{00000000-0008-0000-1300-000050000000}"/>
            </a:ext>
          </a:extLst>
        </xdr:cNvPr>
        <xdr:cNvSpPr/>
      </xdr:nvSpPr>
      <xdr:spPr>
        <a:xfrm>
          <a:off x="4421181" y="2265074"/>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Administration</a:t>
          </a:r>
          <a:r>
            <a:rPr lang="nb-NO" sz="800" baseline="0">
              <a:latin typeface="Arial Unicode MS" panose="020B0604020202020204" pitchFamily="34" charset="-128"/>
              <a:ea typeface="Arial Unicode MS" panose="020B0604020202020204" pitchFamily="34" charset="-128"/>
              <a:cs typeface="Arial Unicode MS" panose="020B0604020202020204" pitchFamily="34" charset="-128"/>
            </a:rPr>
            <a:t> </a:t>
          </a:r>
        </a:p>
        <a:p>
          <a:pPr algn="ctr"/>
          <a:r>
            <a:rPr lang="nb-NO" sz="800" baseline="0">
              <a:latin typeface="Arial Unicode MS" panose="020B0604020202020204" pitchFamily="34" charset="-128"/>
              <a:ea typeface="Arial Unicode MS" panose="020B0604020202020204" pitchFamily="34" charset="-128"/>
              <a:cs typeface="Arial Unicode MS" panose="020B0604020202020204" pitchFamily="34" charset="-128"/>
            </a:rPr>
            <a:t>&amp; Support</a:t>
          </a:r>
          <a:endParaRPr lang="nb-NO" sz="8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xdr:txBody>
    </xdr:sp>
    <xdr:clientData/>
  </xdr:twoCellAnchor>
  <xdr:twoCellAnchor>
    <xdr:from>
      <xdr:col>1</xdr:col>
      <xdr:colOff>1264211</xdr:colOff>
      <xdr:row>63</xdr:row>
      <xdr:rowOff>39566</xdr:rowOff>
    </xdr:from>
    <xdr:to>
      <xdr:col>1</xdr:col>
      <xdr:colOff>2164211</xdr:colOff>
      <xdr:row>64</xdr:row>
      <xdr:rowOff>193191</xdr:rowOff>
    </xdr:to>
    <xdr:sp macro="" textlink="">
      <xdr:nvSpPr>
        <xdr:cNvPr id="94" name="Rektangel 93">
          <a:extLst>
            <a:ext uri="{FF2B5EF4-FFF2-40B4-BE49-F238E27FC236}">
              <a16:creationId xmlns:a16="http://schemas.microsoft.com/office/drawing/2014/main" id="{00000000-0008-0000-1300-00005E000000}"/>
            </a:ext>
          </a:extLst>
        </xdr:cNvPr>
        <xdr:cNvSpPr/>
      </xdr:nvSpPr>
      <xdr:spPr>
        <a:xfrm>
          <a:off x="1446774"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ECC holders</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40 %</a:t>
          </a:r>
        </a:p>
      </xdr:txBody>
    </xdr:sp>
    <xdr:clientData/>
  </xdr:twoCellAnchor>
  <xdr:twoCellAnchor>
    <xdr:from>
      <xdr:col>1</xdr:col>
      <xdr:colOff>2223574</xdr:colOff>
      <xdr:row>59</xdr:row>
      <xdr:rowOff>34631</xdr:rowOff>
    </xdr:from>
    <xdr:to>
      <xdr:col>5</xdr:col>
      <xdr:colOff>444324</xdr:colOff>
      <xdr:row>63</xdr:row>
      <xdr:rowOff>1131</xdr:rowOff>
    </xdr:to>
    <xdr:sp macro="" textlink="">
      <xdr:nvSpPr>
        <xdr:cNvPr id="95" name="Rektangel 94">
          <a:extLst>
            <a:ext uri="{FF2B5EF4-FFF2-40B4-BE49-F238E27FC236}">
              <a16:creationId xmlns:a16="http://schemas.microsoft.com/office/drawing/2014/main" id="{00000000-0008-0000-1300-00005F000000}"/>
            </a:ext>
          </a:extLst>
        </xdr:cNvPr>
        <xdr:cNvSpPr/>
      </xdr:nvSpPr>
      <xdr:spPr>
        <a:xfrm>
          <a:off x="2406137" y="12504444"/>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endParaRPr lang="nb-NO" sz="8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Supervisory Board</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2229223</xdr:colOff>
      <xdr:row>63</xdr:row>
      <xdr:rowOff>39566</xdr:rowOff>
    </xdr:from>
    <xdr:to>
      <xdr:col>3</xdr:col>
      <xdr:colOff>366973</xdr:colOff>
      <xdr:row>64</xdr:row>
      <xdr:rowOff>193191</xdr:rowOff>
    </xdr:to>
    <xdr:sp macro="" textlink="">
      <xdr:nvSpPr>
        <xdr:cNvPr id="99" name="Rektangel 98">
          <a:extLst>
            <a:ext uri="{FF2B5EF4-FFF2-40B4-BE49-F238E27FC236}">
              <a16:creationId xmlns:a16="http://schemas.microsoft.com/office/drawing/2014/main" id="{00000000-0008-0000-1300-000063000000}"/>
            </a:ext>
          </a:extLst>
        </xdr:cNvPr>
        <xdr:cNvSpPr/>
      </xdr:nvSpPr>
      <xdr:spPr>
        <a:xfrm>
          <a:off x="2411786"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Depositors</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17.5 %</a:t>
          </a:r>
        </a:p>
      </xdr:txBody>
    </xdr:sp>
    <xdr:clientData/>
  </xdr:twoCellAnchor>
  <xdr:twoCellAnchor>
    <xdr:from>
      <xdr:col>3</xdr:col>
      <xdr:colOff>431985</xdr:colOff>
      <xdr:row>63</xdr:row>
      <xdr:rowOff>39566</xdr:rowOff>
    </xdr:from>
    <xdr:to>
      <xdr:col>5</xdr:col>
      <xdr:colOff>442985</xdr:colOff>
      <xdr:row>64</xdr:row>
      <xdr:rowOff>193191</xdr:rowOff>
    </xdr:to>
    <xdr:sp macro="" textlink="">
      <xdr:nvSpPr>
        <xdr:cNvPr id="100" name="Rektangel 99">
          <a:extLst>
            <a:ext uri="{FF2B5EF4-FFF2-40B4-BE49-F238E27FC236}">
              <a16:creationId xmlns:a16="http://schemas.microsoft.com/office/drawing/2014/main" id="{00000000-0008-0000-1300-000064000000}"/>
            </a:ext>
          </a:extLst>
        </xdr:cNvPr>
        <xdr:cNvSpPr/>
      </xdr:nvSpPr>
      <xdr:spPr>
        <a:xfrm>
          <a:off x="3376798"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Country Council</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17.5 %</a:t>
          </a:r>
        </a:p>
      </xdr:txBody>
    </xdr:sp>
    <xdr:clientData/>
  </xdr:twoCellAnchor>
  <xdr:twoCellAnchor>
    <xdr:from>
      <xdr:col>6</xdr:col>
      <xdr:colOff>63498</xdr:colOff>
      <xdr:row>63</xdr:row>
      <xdr:rowOff>39566</xdr:rowOff>
    </xdr:from>
    <xdr:to>
      <xdr:col>8</xdr:col>
      <xdr:colOff>74498</xdr:colOff>
      <xdr:row>64</xdr:row>
      <xdr:rowOff>193191</xdr:rowOff>
    </xdr:to>
    <xdr:sp macro="" textlink="">
      <xdr:nvSpPr>
        <xdr:cNvPr id="101" name="Rektangel 100">
          <a:extLst>
            <a:ext uri="{FF2B5EF4-FFF2-40B4-BE49-F238E27FC236}">
              <a16:creationId xmlns:a16="http://schemas.microsoft.com/office/drawing/2014/main" id="{00000000-0008-0000-1300-000065000000}"/>
            </a:ext>
          </a:extLst>
        </xdr:cNvPr>
        <xdr:cNvSpPr/>
      </xdr:nvSpPr>
      <xdr:spPr>
        <a:xfrm>
          <a:off x="4341811"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Employes</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25</a:t>
          </a:r>
          <a:r>
            <a:rPr lang="nb-NO" sz="600" baseline="0">
              <a:latin typeface="Arial Unicode MS" panose="020B0604020202020204" pitchFamily="34" charset="-128"/>
              <a:ea typeface="Arial Unicode MS" panose="020B0604020202020204" pitchFamily="34" charset="-128"/>
              <a:cs typeface="Arial Unicode MS" panose="020B0604020202020204" pitchFamily="34" charset="-128"/>
            </a:rPr>
            <a:t> %</a:t>
          </a: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2223574</xdr:colOff>
      <xdr:row>67</xdr:row>
      <xdr:rowOff>201449</xdr:rowOff>
    </xdr:from>
    <xdr:to>
      <xdr:col>5</xdr:col>
      <xdr:colOff>444324</xdr:colOff>
      <xdr:row>71</xdr:row>
      <xdr:rowOff>167949</xdr:rowOff>
    </xdr:to>
    <xdr:sp macro="" textlink="">
      <xdr:nvSpPr>
        <xdr:cNvPr id="102" name="Rektangel 101">
          <a:extLst>
            <a:ext uri="{FF2B5EF4-FFF2-40B4-BE49-F238E27FC236}">
              <a16:creationId xmlns:a16="http://schemas.microsoft.com/office/drawing/2014/main" id="{00000000-0008-0000-1300-000066000000}"/>
            </a:ext>
          </a:extLst>
        </xdr:cNvPr>
        <xdr:cNvSpPr/>
      </xdr:nvSpPr>
      <xdr:spPr>
        <a:xfrm>
          <a:off x="2406137" y="14322262"/>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endParaRPr lang="nb-NO" sz="8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Board of Directors</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2</xdr:col>
      <xdr:colOff>391824</xdr:colOff>
      <xdr:row>72</xdr:row>
      <xdr:rowOff>39700</xdr:rowOff>
    </xdr:from>
    <xdr:to>
      <xdr:col>4</xdr:col>
      <xdr:colOff>402824</xdr:colOff>
      <xdr:row>73</xdr:row>
      <xdr:rowOff>193325</xdr:rowOff>
    </xdr:to>
    <xdr:sp macro="" textlink="">
      <xdr:nvSpPr>
        <xdr:cNvPr id="103" name="Rektangel 102">
          <a:extLst>
            <a:ext uri="{FF2B5EF4-FFF2-40B4-BE49-F238E27FC236}">
              <a16:creationId xmlns:a16="http://schemas.microsoft.com/office/drawing/2014/main" id="{00000000-0008-0000-1300-000067000000}"/>
            </a:ext>
          </a:extLst>
        </xdr:cNvPr>
        <xdr:cNvSpPr/>
      </xdr:nvSpPr>
      <xdr:spPr>
        <a:xfrm>
          <a:off x="2892137" y="1519238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CEO</a:t>
          </a:r>
        </a:p>
      </xdr:txBody>
    </xdr:sp>
    <xdr:clientData/>
  </xdr:twoCellAnchor>
  <xdr:twoCellAnchor>
    <xdr:from>
      <xdr:col>8</xdr:col>
      <xdr:colOff>127000</xdr:colOff>
      <xdr:row>65</xdr:row>
      <xdr:rowOff>104631</xdr:rowOff>
    </xdr:from>
    <xdr:to>
      <xdr:col>10</xdr:col>
      <xdr:colOff>138000</xdr:colOff>
      <xdr:row>67</xdr:row>
      <xdr:rowOff>51881</xdr:rowOff>
    </xdr:to>
    <xdr:sp macro="" textlink="">
      <xdr:nvSpPr>
        <xdr:cNvPr id="104" name="Rektangel 103">
          <a:extLst>
            <a:ext uri="{FF2B5EF4-FFF2-40B4-BE49-F238E27FC236}">
              <a16:creationId xmlns:a16="http://schemas.microsoft.com/office/drawing/2014/main" id="{00000000-0008-0000-1300-000068000000}"/>
            </a:ext>
          </a:extLst>
        </xdr:cNvPr>
        <xdr:cNvSpPr/>
      </xdr:nvSpPr>
      <xdr:spPr>
        <a:xfrm>
          <a:off x="5294313" y="13812694"/>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Election Committee</a:t>
          </a:r>
        </a:p>
      </xdr:txBody>
    </xdr:sp>
    <xdr:clientData/>
  </xdr:twoCellAnchor>
  <xdr:twoCellAnchor>
    <xdr:from>
      <xdr:col>1</xdr:col>
      <xdr:colOff>230187</xdr:colOff>
      <xdr:row>64</xdr:row>
      <xdr:rowOff>120504</xdr:rowOff>
    </xdr:from>
    <xdr:to>
      <xdr:col>1</xdr:col>
      <xdr:colOff>1130187</xdr:colOff>
      <xdr:row>66</xdr:row>
      <xdr:rowOff>67754</xdr:rowOff>
    </xdr:to>
    <xdr:sp macro="" textlink="">
      <xdr:nvSpPr>
        <xdr:cNvPr id="105" name="Rektangel 104">
          <a:extLst>
            <a:ext uri="{FF2B5EF4-FFF2-40B4-BE49-F238E27FC236}">
              <a16:creationId xmlns:a16="http://schemas.microsoft.com/office/drawing/2014/main" id="{00000000-0008-0000-1300-000069000000}"/>
            </a:ext>
          </a:extLst>
        </xdr:cNvPr>
        <xdr:cNvSpPr/>
      </xdr:nvSpPr>
      <xdr:spPr>
        <a:xfrm>
          <a:off x="412750" y="13622192"/>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External Audit</a:t>
          </a:r>
        </a:p>
      </xdr:txBody>
    </xdr:sp>
    <xdr:clientData/>
  </xdr:twoCellAnchor>
  <xdr:twoCellAnchor>
    <xdr:from>
      <xdr:col>1</xdr:col>
      <xdr:colOff>230187</xdr:colOff>
      <xdr:row>66</xdr:row>
      <xdr:rowOff>87323</xdr:rowOff>
    </xdr:from>
    <xdr:to>
      <xdr:col>1</xdr:col>
      <xdr:colOff>1130187</xdr:colOff>
      <xdr:row>68</xdr:row>
      <xdr:rowOff>34573</xdr:rowOff>
    </xdr:to>
    <xdr:sp macro="" textlink="">
      <xdr:nvSpPr>
        <xdr:cNvPr id="106" name="Rektangel 105">
          <a:extLst>
            <a:ext uri="{FF2B5EF4-FFF2-40B4-BE49-F238E27FC236}">
              <a16:creationId xmlns:a16="http://schemas.microsoft.com/office/drawing/2014/main" id="{00000000-0008-0000-1300-00006A000000}"/>
            </a:ext>
          </a:extLst>
        </xdr:cNvPr>
        <xdr:cNvSpPr/>
      </xdr:nvSpPr>
      <xdr:spPr>
        <a:xfrm>
          <a:off x="412750" y="14001761"/>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Internal</a:t>
          </a:r>
          <a:r>
            <a:rPr lang="nb-NO" sz="600" baseline="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 Audit</a:t>
          </a:r>
          <a:endPar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3</xdr:col>
      <xdr:colOff>397324</xdr:colOff>
      <xdr:row>63</xdr:row>
      <xdr:rowOff>1131</xdr:rowOff>
    </xdr:from>
    <xdr:to>
      <xdr:col>3</xdr:col>
      <xdr:colOff>397324</xdr:colOff>
      <xdr:row>67</xdr:row>
      <xdr:rowOff>201449</xdr:rowOff>
    </xdr:to>
    <xdr:cxnSp macro="">
      <xdr:nvCxnSpPr>
        <xdr:cNvPr id="110" name="Rett linje 109">
          <a:extLst>
            <a:ext uri="{FF2B5EF4-FFF2-40B4-BE49-F238E27FC236}">
              <a16:creationId xmlns:a16="http://schemas.microsoft.com/office/drawing/2014/main" id="{00000000-0008-0000-1300-00006E000000}"/>
            </a:ext>
          </a:extLst>
        </xdr:cNvPr>
        <xdr:cNvCxnSpPr>
          <a:stCxn id="95" idx="2"/>
          <a:endCxn id="102" idx="0"/>
        </xdr:cNvCxnSpPr>
      </xdr:nvCxnSpPr>
      <xdr:spPr>
        <a:xfrm>
          <a:off x="3342137" y="13296444"/>
          <a:ext cx="0" cy="10258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397324</xdr:colOff>
      <xdr:row>63</xdr:row>
      <xdr:rowOff>1131</xdr:rowOff>
    </xdr:from>
    <xdr:to>
      <xdr:col>8</xdr:col>
      <xdr:colOff>127000</xdr:colOff>
      <xdr:row>66</xdr:row>
      <xdr:rowOff>78256</xdr:rowOff>
    </xdr:to>
    <xdr:cxnSp macro="">
      <xdr:nvCxnSpPr>
        <xdr:cNvPr id="112" name="Vinkel 111">
          <a:extLst>
            <a:ext uri="{FF2B5EF4-FFF2-40B4-BE49-F238E27FC236}">
              <a16:creationId xmlns:a16="http://schemas.microsoft.com/office/drawing/2014/main" id="{00000000-0008-0000-1300-000070000000}"/>
            </a:ext>
          </a:extLst>
        </xdr:cNvPr>
        <xdr:cNvCxnSpPr>
          <a:stCxn id="95" idx="2"/>
          <a:endCxn id="104" idx="1"/>
        </xdr:cNvCxnSpPr>
      </xdr:nvCxnSpPr>
      <xdr:spPr>
        <a:xfrm rot="16200000" flipH="1">
          <a:off x="3970100" y="12668481"/>
          <a:ext cx="696250" cy="1952176"/>
        </a:xfrm>
        <a:prstGeom prst="bentConnector2">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1130187</xdr:colOff>
      <xdr:row>63</xdr:row>
      <xdr:rowOff>1132</xdr:rowOff>
    </xdr:from>
    <xdr:to>
      <xdr:col>3</xdr:col>
      <xdr:colOff>397324</xdr:colOff>
      <xdr:row>65</xdr:row>
      <xdr:rowOff>94130</xdr:rowOff>
    </xdr:to>
    <xdr:cxnSp macro="">
      <xdr:nvCxnSpPr>
        <xdr:cNvPr id="114" name="Vinkel 113">
          <a:extLst>
            <a:ext uri="{FF2B5EF4-FFF2-40B4-BE49-F238E27FC236}">
              <a16:creationId xmlns:a16="http://schemas.microsoft.com/office/drawing/2014/main" id="{00000000-0008-0000-1300-000072000000}"/>
            </a:ext>
          </a:extLst>
        </xdr:cNvPr>
        <xdr:cNvCxnSpPr>
          <a:stCxn id="95" idx="2"/>
          <a:endCxn id="105" idx="3"/>
        </xdr:cNvCxnSpPr>
      </xdr:nvCxnSpPr>
      <xdr:spPr>
        <a:xfrm rot="5400000">
          <a:off x="2074570" y="12534625"/>
          <a:ext cx="505748" cy="2029387"/>
        </a:xfrm>
        <a:prstGeom prst="bentConnector2">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1130188</xdr:colOff>
      <xdr:row>63</xdr:row>
      <xdr:rowOff>72572</xdr:rowOff>
    </xdr:from>
    <xdr:to>
      <xdr:col>3</xdr:col>
      <xdr:colOff>397327</xdr:colOff>
      <xdr:row>67</xdr:row>
      <xdr:rowOff>60947</xdr:rowOff>
    </xdr:to>
    <xdr:cxnSp macro="">
      <xdr:nvCxnSpPr>
        <xdr:cNvPr id="116" name="Vinkel 115">
          <a:extLst>
            <a:ext uri="{FF2B5EF4-FFF2-40B4-BE49-F238E27FC236}">
              <a16:creationId xmlns:a16="http://schemas.microsoft.com/office/drawing/2014/main" id="{00000000-0008-0000-1300-000074000000}"/>
            </a:ext>
          </a:extLst>
        </xdr:cNvPr>
        <xdr:cNvCxnSpPr>
          <a:endCxn id="106" idx="3"/>
        </xdr:cNvCxnSpPr>
      </xdr:nvCxnSpPr>
      <xdr:spPr>
        <a:xfrm rot="10800000" flipV="1">
          <a:off x="1312751" y="13367885"/>
          <a:ext cx="2029389" cy="813875"/>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397324</xdr:colOff>
      <xdr:row>71</xdr:row>
      <xdr:rowOff>167949</xdr:rowOff>
    </xdr:from>
    <xdr:to>
      <xdr:col>3</xdr:col>
      <xdr:colOff>397324</xdr:colOff>
      <xdr:row>72</xdr:row>
      <xdr:rowOff>39700</xdr:rowOff>
    </xdr:to>
    <xdr:cxnSp macro="">
      <xdr:nvCxnSpPr>
        <xdr:cNvPr id="120" name="Rett linje 119">
          <a:extLst>
            <a:ext uri="{FF2B5EF4-FFF2-40B4-BE49-F238E27FC236}">
              <a16:creationId xmlns:a16="http://schemas.microsoft.com/office/drawing/2014/main" id="{00000000-0008-0000-1300-000078000000}"/>
            </a:ext>
          </a:extLst>
        </xdr:cNvPr>
        <xdr:cNvCxnSpPr>
          <a:stCxn id="102" idx="2"/>
          <a:endCxn id="103" idx="0"/>
        </xdr:cNvCxnSpPr>
      </xdr:nvCxnSpPr>
      <xdr:spPr>
        <a:xfrm>
          <a:off x="3342137" y="15114262"/>
          <a:ext cx="0" cy="78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277815</xdr:colOff>
      <xdr:row>80</xdr:row>
      <xdr:rowOff>79375</xdr:rowOff>
    </xdr:from>
    <xdr:to>
      <xdr:col>1</xdr:col>
      <xdr:colOff>1177815</xdr:colOff>
      <xdr:row>82</xdr:row>
      <xdr:rowOff>26625</xdr:rowOff>
    </xdr:to>
    <xdr:sp macro="" textlink="">
      <xdr:nvSpPr>
        <xdr:cNvPr id="122" name="Rektangel 121">
          <a:extLst>
            <a:ext uri="{FF2B5EF4-FFF2-40B4-BE49-F238E27FC236}">
              <a16:creationId xmlns:a16="http://schemas.microsoft.com/office/drawing/2014/main" id="{00000000-0008-0000-1300-00007A000000}"/>
            </a:ext>
          </a:extLst>
        </xdr:cNvPr>
        <xdr:cNvSpPr/>
      </xdr:nvSpPr>
      <xdr:spPr>
        <a:xfrm>
          <a:off x="460378"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SMN</a:t>
          </a:r>
        </a:p>
      </xdr:txBody>
    </xdr:sp>
    <xdr:clientData/>
  </xdr:twoCellAnchor>
  <xdr:twoCellAnchor>
    <xdr:from>
      <xdr:col>1</xdr:col>
      <xdr:colOff>1254128</xdr:colOff>
      <xdr:row>80</xdr:row>
      <xdr:rowOff>79375</xdr:rowOff>
    </xdr:from>
    <xdr:to>
      <xdr:col>1</xdr:col>
      <xdr:colOff>2154128</xdr:colOff>
      <xdr:row>82</xdr:row>
      <xdr:rowOff>26625</xdr:rowOff>
    </xdr:to>
    <xdr:sp macro="" textlink="">
      <xdr:nvSpPr>
        <xdr:cNvPr id="123" name="Rektangel 122">
          <a:extLst>
            <a:ext uri="{FF2B5EF4-FFF2-40B4-BE49-F238E27FC236}">
              <a16:creationId xmlns:a16="http://schemas.microsoft.com/office/drawing/2014/main" id="{00000000-0008-0000-1300-00007B000000}"/>
            </a:ext>
          </a:extLst>
        </xdr:cNvPr>
        <xdr:cNvSpPr/>
      </xdr:nvSpPr>
      <xdr:spPr>
        <a:xfrm>
          <a:off x="1436691"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Sør-Norge</a:t>
          </a:r>
        </a:p>
      </xdr:txBody>
    </xdr:sp>
    <xdr:clientData/>
  </xdr:twoCellAnchor>
  <xdr:twoCellAnchor>
    <xdr:from>
      <xdr:col>1</xdr:col>
      <xdr:colOff>2230441</xdr:colOff>
      <xdr:row>80</xdr:row>
      <xdr:rowOff>79375</xdr:rowOff>
    </xdr:from>
    <xdr:to>
      <xdr:col>3</xdr:col>
      <xdr:colOff>368191</xdr:colOff>
      <xdr:row>82</xdr:row>
      <xdr:rowOff>26625</xdr:rowOff>
    </xdr:to>
    <xdr:sp macro="" textlink="">
      <xdr:nvSpPr>
        <xdr:cNvPr id="124" name="Rektangel 123">
          <a:extLst>
            <a:ext uri="{FF2B5EF4-FFF2-40B4-BE49-F238E27FC236}">
              <a16:creationId xmlns:a16="http://schemas.microsoft.com/office/drawing/2014/main" id="{00000000-0008-0000-1300-00007C000000}"/>
            </a:ext>
          </a:extLst>
        </xdr:cNvPr>
        <xdr:cNvSpPr/>
      </xdr:nvSpPr>
      <xdr:spPr>
        <a:xfrm>
          <a:off x="2413004"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Nord-Norge</a:t>
          </a:r>
        </a:p>
      </xdr:txBody>
    </xdr:sp>
    <xdr:clientData/>
  </xdr:twoCellAnchor>
  <xdr:twoCellAnchor>
    <xdr:from>
      <xdr:col>4</xdr:col>
      <xdr:colOff>4</xdr:colOff>
      <xdr:row>80</xdr:row>
      <xdr:rowOff>79375</xdr:rowOff>
    </xdr:from>
    <xdr:to>
      <xdr:col>6</xdr:col>
      <xdr:colOff>11004</xdr:colOff>
      <xdr:row>82</xdr:row>
      <xdr:rowOff>26625</xdr:rowOff>
    </xdr:to>
    <xdr:sp macro="" textlink="">
      <xdr:nvSpPr>
        <xdr:cNvPr id="125" name="Rektangel 124">
          <a:extLst>
            <a:ext uri="{FF2B5EF4-FFF2-40B4-BE49-F238E27FC236}">
              <a16:creationId xmlns:a16="http://schemas.microsoft.com/office/drawing/2014/main" id="{00000000-0008-0000-1300-00007D000000}"/>
            </a:ext>
          </a:extLst>
        </xdr:cNvPr>
        <xdr:cNvSpPr/>
      </xdr:nvSpPr>
      <xdr:spPr>
        <a:xfrm>
          <a:off x="3389317"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Samspar</a:t>
          </a:r>
        </a:p>
      </xdr:txBody>
    </xdr:sp>
    <xdr:clientData/>
  </xdr:twoCellAnchor>
  <xdr:twoCellAnchor>
    <xdr:from>
      <xdr:col>6</xdr:col>
      <xdr:colOff>87317</xdr:colOff>
      <xdr:row>80</xdr:row>
      <xdr:rowOff>79375</xdr:rowOff>
    </xdr:from>
    <xdr:to>
      <xdr:col>8</xdr:col>
      <xdr:colOff>98317</xdr:colOff>
      <xdr:row>82</xdr:row>
      <xdr:rowOff>26625</xdr:rowOff>
    </xdr:to>
    <xdr:sp macro="" textlink="">
      <xdr:nvSpPr>
        <xdr:cNvPr id="126" name="Rektangel 125">
          <a:extLst>
            <a:ext uri="{FF2B5EF4-FFF2-40B4-BE49-F238E27FC236}">
              <a16:creationId xmlns:a16="http://schemas.microsoft.com/office/drawing/2014/main" id="{00000000-0008-0000-1300-00007E000000}"/>
            </a:ext>
          </a:extLst>
        </xdr:cNvPr>
        <xdr:cNvSpPr/>
      </xdr:nvSpPr>
      <xdr:spPr>
        <a:xfrm>
          <a:off x="4365630"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a:t>
          </a:r>
          <a:r>
            <a:rPr lang="nb-NO" sz="600" baseline="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 1 Østlandet</a:t>
          </a:r>
          <a:endPar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8</xdr:col>
      <xdr:colOff>174628</xdr:colOff>
      <xdr:row>80</xdr:row>
      <xdr:rowOff>79375</xdr:rowOff>
    </xdr:from>
    <xdr:to>
      <xdr:col>10</xdr:col>
      <xdr:colOff>185628</xdr:colOff>
      <xdr:row>82</xdr:row>
      <xdr:rowOff>26625</xdr:rowOff>
    </xdr:to>
    <xdr:sp macro="" textlink="">
      <xdr:nvSpPr>
        <xdr:cNvPr id="127" name="Rektangel 126">
          <a:extLst>
            <a:ext uri="{FF2B5EF4-FFF2-40B4-BE49-F238E27FC236}">
              <a16:creationId xmlns:a16="http://schemas.microsoft.com/office/drawing/2014/main" id="{00000000-0008-0000-1300-00007F000000}"/>
            </a:ext>
          </a:extLst>
        </xdr:cNvPr>
        <xdr:cNvSpPr/>
      </xdr:nvSpPr>
      <xdr:spPr>
        <a:xfrm>
          <a:off x="5341941"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LO</a:t>
          </a:r>
        </a:p>
      </xdr:txBody>
    </xdr:sp>
    <xdr:clientData/>
  </xdr:twoCellAnchor>
  <xdr:twoCellAnchor>
    <xdr:from>
      <xdr:col>2</xdr:col>
      <xdr:colOff>254010</xdr:colOff>
      <xdr:row>82</xdr:row>
      <xdr:rowOff>206374</xdr:rowOff>
    </xdr:from>
    <xdr:to>
      <xdr:col>4</xdr:col>
      <xdr:colOff>85010</xdr:colOff>
      <xdr:row>83</xdr:row>
      <xdr:rowOff>179999</xdr:rowOff>
    </xdr:to>
    <xdr:sp macro="" textlink="">
      <xdr:nvSpPr>
        <xdr:cNvPr id="128" name="Likebent trekant 127">
          <a:extLst>
            <a:ext uri="{FF2B5EF4-FFF2-40B4-BE49-F238E27FC236}">
              <a16:creationId xmlns:a16="http://schemas.microsoft.com/office/drawing/2014/main" id="{00000000-0008-0000-1300-000080000000}"/>
            </a:ext>
          </a:extLst>
        </xdr:cNvPr>
        <xdr:cNvSpPr/>
      </xdr:nvSpPr>
      <xdr:spPr>
        <a:xfrm>
          <a:off x="2754323" y="17756187"/>
          <a:ext cx="720000" cy="180000"/>
        </a:xfrm>
        <a:prstGeom prst="triangle">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3</xdr:col>
      <xdr:colOff>277815</xdr:colOff>
      <xdr:row>82</xdr:row>
      <xdr:rowOff>198438</xdr:rowOff>
    </xdr:from>
    <xdr:to>
      <xdr:col>5</xdr:col>
      <xdr:colOff>108815</xdr:colOff>
      <xdr:row>83</xdr:row>
      <xdr:rowOff>172063</xdr:rowOff>
    </xdr:to>
    <xdr:sp macro="" textlink="">
      <xdr:nvSpPr>
        <xdr:cNvPr id="129" name="Likebent trekant 128">
          <a:extLst>
            <a:ext uri="{FF2B5EF4-FFF2-40B4-BE49-F238E27FC236}">
              <a16:creationId xmlns:a16="http://schemas.microsoft.com/office/drawing/2014/main" id="{00000000-0008-0000-1300-000081000000}"/>
            </a:ext>
          </a:extLst>
        </xdr:cNvPr>
        <xdr:cNvSpPr/>
      </xdr:nvSpPr>
      <xdr:spPr>
        <a:xfrm rot="10800000">
          <a:off x="3222628" y="17748251"/>
          <a:ext cx="720000" cy="180000"/>
        </a:xfrm>
        <a:prstGeom prst="triangle">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277815</xdr:colOff>
      <xdr:row>87</xdr:row>
      <xdr:rowOff>103187</xdr:rowOff>
    </xdr:from>
    <xdr:to>
      <xdr:col>1</xdr:col>
      <xdr:colOff>1537815</xdr:colOff>
      <xdr:row>89</xdr:row>
      <xdr:rowOff>122437</xdr:rowOff>
    </xdr:to>
    <xdr:sp macro="" textlink="">
      <xdr:nvSpPr>
        <xdr:cNvPr id="130" name="Avrundet rektangel 129">
          <a:extLst>
            <a:ext uri="{FF2B5EF4-FFF2-40B4-BE49-F238E27FC236}">
              <a16:creationId xmlns:a16="http://schemas.microsoft.com/office/drawing/2014/main" id="{00000000-0008-0000-1300-000082000000}"/>
            </a:ext>
          </a:extLst>
        </xdr:cNvPr>
        <xdr:cNvSpPr/>
      </xdr:nvSpPr>
      <xdr:spPr>
        <a:xfrm>
          <a:off x="460378" y="18478500"/>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BN Bank</a:t>
          </a:r>
        </a:p>
      </xdr:txBody>
    </xdr:sp>
    <xdr:clientData/>
  </xdr:twoCellAnchor>
  <xdr:twoCellAnchor>
    <xdr:from>
      <xdr:col>1</xdr:col>
      <xdr:colOff>1681457</xdr:colOff>
      <xdr:row>87</xdr:row>
      <xdr:rowOff>103187</xdr:rowOff>
    </xdr:from>
    <xdr:to>
      <xdr:col>3</xdr:col>
      <xdr:colOff>179207</xdr:colOff>
      <xdr:row>89</xdr:row>
      <xdr:rowOff>122437</xdr:rowOff>
    </xdr:to>
    <xdr:sp macro="" textlink="">
      <xdr:nvSpPr>
        <xdr:cNvPr id="131" name="Avrundet rektangel 130">
          <a:extLst>
            <a:ext uri="{FF2B5EF4-FFF2-40B4-BE49-F238E27FC236}">
              <a16:creationId xmlns:a16="http://schemas.microsoft.com/office/drawing/2014/main" id="{00000000-0008-0000-1300-000083000000}"/>
            </a:ext>
          </a:extLst>
        </xdr:cNvPr>
        <xdr:cNvSpPr/>
      </xdr:nvSpPr>
      <xdr:spPr>
        <a:xfrm>
          <a:off x="1864020" y="18478500"/>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Boligkreditt</a:t>
          </a:r>
        </a:p>
      </xdr:txBody>
    </xdr:sp>
    <xdr:clientData/>
  </xdr:twoCellAnchor>
  <xdr:twoCellAnchor>
    <xdr:from>
      <xdr:col>1</xdr:col>
      <xdr:colOff>277815</xdr:colOff>
      <xdr:row>89</xdr:row>
      <xdr:rowOff>174628</xdr:rowOff>
    </xdr:from>
    <xdr:to>
      <xdr:col>1</xdr:col>
      <xdr:colOff>1537815</xdr:colOff>
      <xdr:row>91</xdr:row>
      <xdr:rowOff>193878</xdr:rowOff>
    </xdr:to>
    <xdr:sp macro="" textlink="">
      <xdr:nvSpPr>
        <xdr:cNvPr id="132" name="Avrundet rektangel 131">
          <a:extLst>
            <a:ext uri="{FF2B5EF4-FFF2-40B4-BE49-F238E27FC236}">
              <a16:creationId xmlns:a16="http://schemas.microsoft.com/office/drawing/2014/main" id="{00000000-0008-0000-1300-000084000000}"/>
            </a:ext>
          </a:extLst>
        </xdr:cNvPr>
        <xdr:cNvSpPr/>
      </xdr:nvSpPr>
      <xdr:spPr>
        <a:xfrm>
          <a:off x="460378" y="18962691"/>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Kreditt</a:t>
          </a:r>
        </a:p>
      </xdr:txBody>
    </xdr:sp>
    <xdr:clientData/>
  </xdr:twoCellAnchor>
  <xdr:twoCellAnchor>
    <xdr:from>
      <xdr:col>1</xdr:col>
      <xdr:colOff>1681457</xdr:colOff>
      <xdr:row>89</xdr:row>
      <xdr:rowOff>174628</xdr:rowOff>
    </xdr:from>
    <xdr:to>
      <xdr:col>3</xdr:col>
      <xdr:colOff>179207</xdr:colOff>
      <xdr:row>91</xdr:row>
      <xdr:rowOff>193878</xdr:rowOff>
    </xdr:to>
    <xdr:sp macro="" textlink="">
      <xdr:nvSpPr>
        <xdr:cNvPr id="133" name="Avrundet rektangel 132">
          <a:extLst>
            <a:ext uri="{FF2B5EF4-FFF2-40B4-BE49-F238E27FC236}">
              <a16:creationId xmlns:a16="http://schemas.microsoft.com/office/drawing/2014/main" id="{00000000-0008-0000-1300-000085000000}"/>
            </a:ext>
          </a:extLst>
        </xdr:cNvPr>
        <xdr:cNvSpPr/>
      </xdr:nvSpPr>
      <xdr:spPr>
        <a:xfrm>
          <a:off x="1864020" y="18962691"/>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Næringskreditt</a:t>
          </a:r>
        </a:p>
      </xdr:txBody>
    </xdr:sp>
    <xdr:clientData/>
  </xdr:twoCellAnchor>
  <xdr:twoCellAnchor>
    <xdr:from>
      <xdr:col>1</xdr:col>
      <xdr:colOff>277815</xdr:colOff>
      <xdr:row>92</xdr:row>
      <xdr:rowOff>57153</xdr:rowOff>
    </xdr:from>
    <xdr:to>
      <xdr:col>1</xdr:col>
      <xdr:colOff>1537815</xdr:colOff>
      <xdr:row>94</xdr:row>
      <xdr:rowOff>76403</xdr:rowOff>
    </xdr:to>
    <xdr:sp macro="" textlink="">
      <xdr:nvSpPr>
        <xdr:cNvPr id="135" name="Avrundet rektangel 134">
          <a:extLst>
            <a:ext uri="{FF2B5EF4-FFF2-40B4-BE49-F238E27FC236}">
              <a16:creationId xmlns:a16="http://schemas.microsoft.com/office/drawing/2014/main" id="{00000000-0008-0000-1300-000087000000}"/>
            </a:ext>
          </a:extLst>
        </xdr:cNvPr>
        <xdr:cNvSpPr/>
      </xdr:nvSpPr>
      <xdr:spPr>
        <a:xfrm>
          <a:off x="458790" y="20040603"/>
          <a:ext cx="1260000" cy="43835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 Betaling</a:t>
          </a:r>
        </a:p>
      </xdr:txBody>
    </xdr:sp>
    <xdr:clientData/>
  </xdr:twoCellAnchor>
  <xdr:twoCellAnchor>
    <xdr:from>
      <xdr:col>4</xdr:col>
      <xdr:colOff>108868</xdr:colOff>
      <xdr:row>89</xdr:row>
      <xdr:rowOff>174628</xdr:rowOff>
    </xdr:from>
    <xdr:to>
      <xdr:col>7</xdr:col>
      <xdr:colOff>35368</xdr:colOff>
      <xdr:row>92</xdr:row>
      <xdr:rowOff>657</xdr:rowOff>
    </xdr:to>
    <xdr:sp macro="" textlink="">
      <xdr:nvSpPr>
        <xdr:cNvPr id="137" name="Avrundet rektangel 136">
          <a:extLst>
            <a:ext uri="{FF2B5EF4-FFF2-40B4-BE49-F238E27FC236}">
              <a16:creationId xmlns:a16="http://schemas.microsoft.com/office/drawing/2014/main" id="{00000000-0008-0000-1300-000089000000}"/>
            </a:ext>
          </a:extLst>
        </xdr:cNvPr>
        <xdr:cNvSpPr/>
      </xdr:nvSpPr>
      <xdr:spPr>
        <a:xfrm>
          <a:off x="3503850" y="17700628"/>
          <a:ext cx="1273607" cy="377118"/>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Fremtind Forsikring</a:t>
          </a:r>
        </a:p>
      </xdr:txBody>
    </xdr:sp>
    <xdr:clientData/>
  </xdr:twoCellAnchor>
  <xdr:twoCellAnchor>
    <xdr:from>
      <xdr:col>4</xdr:col>
      <xdr:colOff>108868</xdr:colOff>
      <xdr:row>92</xdr:row>
      <xdr:rowOff>47628</xdr:rowOff>
    </xdr:from>
    <xdr:to>
      <xdr:col>7</xdr:col>
      <xdr:colOff>35368</xdr:colOff>
      <xdr:row>94</xdr:row>
      <xdr:rowOff>66878</xdr:rowOff>
    </xdr:to>
    <xdr:sp macro="" textlink="">
      <xdr:nvSpPr>
        <xdr:cNvPr id="138" name="Avrundet rektangel 137">
          <a:extLst>
            <a:ext uri="{FF2B5EF4-FFF2-40B4-BE49-F238E27FC236}">
              <a16:creationId xmlns:a16="http://schemas.microsoft.com/office/drawing/2014/main" id="{00000000-0008-0000-1300-00008A000000}"/>
            </a:ext>
          </a:extLst>
        </xdr:cNvPr>
        <xdr:cNvSpPr/>
      </xdr:nvSpPr>
      <xdr:spPr>
        <a:xfrm>
          <a:off x="3503850" y="18124717"/>
          <a:ext cx="1273607" cy="386643"/>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SpareBank</a:t>
          </a:r>
          <a:r>
            <a:rPr lang="nb-NO" sz="6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1 </a:t>
          </a:r>
        </a:p>
        <a:p>
          <a:pPr algn="ctr"/>
          <a:r>
            <a:rPr lang="nb-NO" sz="6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Forsikring</a:t>
          </a:r>
          <a:endPar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7</xdr:col>
      <xdr:colOff>150806</xdr:colOff>
      <xdr:row>89</xdr:row>
      <xdr:rowOff>174628</xdr:rowOff>
    </xdr:from>
    <xdr:to>
      <xdr:col>10</xdr:col>
      <xdr:colOff>77306</xdr:colOff>
      <xdr:row>91</xdr:row>
      <xdr:rowOff>193878</xdr:rowOff>
    </xdr:to>
    <xdr:sp macro="" textlink="">
      <xdr:nvSpPr>
        <xdr:cNvPr id="140" name="Avrundet rektangel 139">
          <a:extLst>
            <a:ext uri="{FF2B5EF4-FFF2-40B4-BE49-F238E27FC236}">
              <a16:creationId xmlns:a16="http://schemas.microsoft.com/office/drawing/2014/main" id="{00000000-0008-0000-1300-00008C000000}"/>
            </a:ext>
          </a:extLst>
        </xdr:cNvPr>
        <xdr:cNvSpPr/>
      </xdr:nvSpPr>
      <xdr:spPr>
        <a:xfrm>
          <a:off x="4873619" y="18962691"/>
          <a:ext cx="1260000" cy="432000"/>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Factoring, Collection</a:t>
          </a:r>
        </a:p>
      </xdr:txBody>
    </xdr:sp>
    <xdr:clientData/>
  </xdr:twoCellAnchor>
  <xdr:twoCellAnchor>
    <xdr:from>
      <xdr:col>1</xdr:col>
      <xdr:colOff>230188</xdr:colOff>
      <xdr:row>96</xdr:row>
      <xdr:rowOff>198441</xdr:rowOff>
    </xdr:from>
    <xdr:to>
      <xdr:col>10</xdr:col>
      <xdr:colOff>230189</xdr:colOff>
      <xdr:row>99</xdr:row>
      <xdr:rowOff>11316</xdr:rowOff>
    </xdr:to>
    <xdr:sp macro="" textlink="">
      <xdr:nvSpPr>
        <xdr:cNvPr id="143" name="Rektangel 142">
          <a:extLst>
            <a:ext uri="{FF2B5EF4-FFF2-40B4-BE49-F238E27FC236}">
              <a16:creationId xmlns:a16="http://schemas.microsoft.com/office/drawing/2014/main" id="{00000000-0008-0000-1300-00008F000000}"/>
            </a:ext>
          </a:extLst>
        </xdr:cNvPr>
        <xdr:cNvSpPr/>
      </xdr:nvSpPr>
      <xdr:spPr>
        <a:xfrm>
          <a:off x="412751" y="20431129"/>
          <a:ext cx="5873751" cy="43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Banking Cooperation</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4</xdr:col>
      <xdr:colOff>95249</xdr:colOff>
      <xdr:row>87</xdr:row>
      <xdr:rowOff>103187</xdr:rowOff>
    </xdr:from>
    <xdr:to>
      <xdr:col>10</xdr:col>
      <xdr:colOff>79374</xdr:colOff>
      <xdr:row>89</xdr:row>
      <xdr:rowOff>122437</xdr:rowOff>
    </xdr:to>
    <xdr:sp macro="" textlink="">
      <xdr:nvSpPr>
        <xdr:cNvPr id="146" name="Avrundet rektangel 145">
          <a:extLst>
            <a:ext uri="{FF2B5EF4-FFF2-40B4-BE49-F238E27FC236}">
              <a16:creationId xmlns:a16="http://schemas.microsoft.com/office/drawing/2014/main" id="{00000000-0008-0000-1300-000092000000}"/>
            </a:ext>
          </a:extLst>
        </xdr:cNvPr>
        <xdr:cNvSpPr/>
      </xdr:nvSpPr>
      <xdr:spPr>
        <a:xfrm>
          <a:off x="3484562" y="18478500"/>
          <a:ext cx="2651125"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Gruppen AS</a:t>
          </a:r>
        </a:p>
      </xdr:txBody>
    </xdr:sp>
    <xdr:clientData/>
  </xdr:twoCellAnchor>
  <xdr:twoCellAnchor>
    <xdr:from>
      <xdr:col>1</xdr:col>
      <xdr:colOff>150812</xdr:colOff>
      <xdr:row>86</xdr:row>
      <xdr:rowOff>103186</xdr:rowOff>
    </xdr:from>
    <xdr:to>
      <xdr:col>10</xdr:col>
      <xdr:colOff>301625</xdr:colOff>
      <xdr:row>99</xdr:row>
      <xdr:rowOff>198436</xdr:rowOff>
    </xdr:to>
    <xdr:sp macro="" textlink="">
      <xdr:nvSpPr>
        <xdr:cNvPr id="147" name="Rektangel 146">
          <a:extLst>
            <a:ext uri="{FF2B5EF4-FFF2-40B4-BE49-F238E27FC236}">
              <a16:creationId xmlns:a16="http://schemas.microsoft.com/office/drawing/2014/main" id="{00000000-0008-0000-1300-000093000000}"/>
            </a:ext>
          </a:extLst>
        </xdr:cNvPr>
        <xdr:cNvSpPr/>
      </xdr:nvSpPr>
      <xdr:spPr>
        <a:xfrm>
          <a:off x="333375" y="18478499"/>
          <a:ext cx="6024563" cy="2778125"/>
        </a:xfrm>
        <a:prstGeom prst="rect">
          <a:avLst/>
        </a:prstGeom>
        <a:noFill/>
        <a:ln w="12700">
          <a:solidFill>
            <a:schemeClr val="bg2">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1690008</xdr:colOff>
      <xdr:row>92</xdr:row>
      <xdr:rowOff>51711</xdr:rowOff>
    </xdr:from>
    <xdr:to>
      <xdr:col>3</xdr:col>
      <xdr:colOff>183698</xdr:colOff>
      <xdr:row>94</xdr:row>
      <xdr:rowOff>81643</xdr:rowOff>
    </xdr:to>
    <xdr:sp macro="" textlink="">
      <xdr:nvSpPr>
        <xdr:cNvPr id="97" name="Avrundet rektangel 96">
          <a:extLst>
            <a:ext uri="{FF2B5EF4-FFF2-40B4-BE49-F238E27FC236}">
              <a16:creationId xmlns:a16="http://schemas.microsoft.com/office/drawing/2014/main" id="{00000000-0008-0000-1300-000061000000}"/>
            </a:ext>
          </a:extLst>
        </xdr:cNvPr>
        <xdr:cNvSpPr/>
      </xdr:nvSpPr>
      <xdr:spPr>
        <a:xfrm>
          <a:off x="1873704" y="18128800"/>
          <a:ext cx="1255940" cy="39732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Forvaltning</a:t>
          </a:r>
        </a:p>
      </xdr:txBody>
    </xdr:sp>
    <xdr:clientData/>
  </xdr:twoCellAnchor>
  <xdr:twoCellAnchor>
    <xdr:from>
      <xdr:col>7</xdr:col>
      <xdr:colOff>149678</xdr:colOff>
      <xdr:row>92</xdr:row>
      <xdr:rowOff>54429</xdr:rowOff>
    </xdr:from>
    <xdr:to>
      <xdr:col>10</xdr:col>
      <xdr:colOff>76178</xdr:colOff>
      <xdr:row>94</xdr:row>
      <xdr:rowOff>64154</xdr:rowOff>
    </xdr:to>
    <xdr:sp macro="" textlink="">
      <xdr:nvSpPr>
        <xdr:cNvPr id="3" name="Avrundet rektangel 139">
          <a:extLst>
            <a:ext uri="{FF2B5EF4-FFF2-40B4-BE49-F238E27FC236}">
              <a16:creationId xmlns:a16="http://schemas.microsoft.com/office/drawing/2014/main" id="{0A1734E0-081D-498D-A6A4-17096146AC9A}"/>
            </a:ext>
          </a:extLst>
        </xdr:cNvPr>
        <xdr:cNvSpPr/>
      </xdr:nvSpPr>
      <xdr:spPr>
        <a:xfrm>
          <a:off x="4891767" y="18131518"/>
          <a:ext cx="1273607" cy="377118"/>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Kredinor</a:t>
          </a:r>
        </a:p>
      </xdr:txBody>
    </xdr:sp>
    <xdr:clientData/>
  </xdr:twoCellAnchor>
  <xdr:twoCellAnchor>
    <xdr:from>
      <xdr:col>4</xdr:col>
      <xdr:colOff>108857</xdr:colOff>
      <xdr:row>94</xdr:row>
      <xdr:rowOff>122465</xdr:rowOff>
    </xdr:from>
    <xdr:to>
      <xdr:col>7</xdr:col>
      <xdr:colOff>35357</xdr:colOff>
      <xdr:row>96</xdr:row>
      <xdr:rowOff>132190</xdr:rowOff>
    </xdr:to>
    <xdr:sp macro="" textlink="">
      <xdr:nvSpPr>
        <xdr:cNvPr id="4" name="Avrundet rektangel 139">
          <a:extLst>
            <a:ext uri="{FF2B5EF4-FFF2-40B4-BE49-F238E27FC236}">
              <a16:creationId xmlns:a16="http://schemas.microsoft.com/office/drawing/2014/main" id="{5D4162C9-6965-41DE-83B5-D1187BF8E12C}"/>
            </a:ext>
          </a:extLst>
        </xdr:cNvPr>
        <xdr:cNvSpPr/>
      </xdr:nvSpPr>
      <xdr:spPr>
        <a:xfrm>
          <a:off x="3503839" y="18566947"/>
          <a:ext cx="1273607" cy="377118"/>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Spleis</a:t>
          </a:r>
        </a:p>
      </xdr:txBody>
    </xdr:sp>
    <xdr:clientData/>
  </xdr:twoCellAnchor>
  <xdr:twoCellAnchor>
    <xdr:from>
      <xdr:col>1</xdr:col>
      <xdr:colOff>278946</xdr:colOff>
      <xdr:row>94</xdr:row>
      <xdr:rowOff>115662</xdr:rowOff>
    </xdr:from>
    <xdr:to>
      <xdr:col>1</xdr:col>
      <xdr:colOff>1538946</xdr:colOff>
      <xdr:row>96</xdr:row>
      <xdr:rowOff>134912</xdr:rowOff>
    </xdr:to>
    <xdr:sp macro="" textlink="">
      <xdr:nvSpPr>
        <xdr:cNvPr id="5" name="Avrundet rektangel 134">
          <a:extLst>
            <a:ext uri="{FF2B5EF4-FFF2-40B4-BE49-F238E27FC236}">
              <a16:creationId xmlns:a16="http://schemas.microsoft.com/office/drawing/2014/main" id="{ED757E03-E5A9-4A28-B210-DEE1645602F8}"/>
            </a:ext>
          </a:extLst>
        </xdr:cNvPr>
        <xdr:cNvSpPr/>
      </xdr:nvSpPr>
      <xdr:spPr>
        <a:xfrm>
          <a:off x="462642" y="18560144"/>
          <a:ext cx="1260000" cy="38664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Markets</a:t>
          </a:r>
        </a:p>
      </xdr:txBody>
    </xdr:sp>
    <xdr:clientData/>
  </xdr:twoCellAnchor>
  <xdr:twoCellAnchor editAs="oneCell">
    <xdr:from>
      <xdr:col>1</xdr:col>
      <xdr:colOff>204108</xdr:colOff>
      <xdr:row>15</xdr:row>
      <xdr:rowOff>68036</xdr:rowOff>
    </xdr:from>
    <xdr:to>
      <xdr:col>10</xdr:col>
      <xdr:colOff>292554</xdr:colOff>
      <xdr:row>32</xdr:row>
      <xdr:rowOff>129267</xdr:rowOff>
    </xdr:to>
    <xdr:pic>
      <xdr:nvPicPr>
        <xdr:cNvPr id="121" name="Bilde 120">
          <a:extLst>
            <a:ext uri="{FF2B5EF4-FFF2-40B4-BE49-F238E27FC236}">
              <a16:creationId xmlns:a16="http://schemas.microsoft.com/office/drawing/2014/main" id="{8E731EBD-9395-04EE-4BC2-8946A34E08D4}"/>
            </a:ext>
          </a:extLst>
        </xdr:cNvPr>
        <xdr:cNvPicPr>
          <a:picLocks noChangeAspect="1"/>
        </xdr:cNvPicPr>
      </xdr:nvPicPr>
      <xdr:blipFill>
        <a:blip xmlns:r="http://schemas.openxmlformats.org/officeDocument/2006/relationships" r:embed="rId2"/>
        <a:stretch>
          <a:fillRect/>
        </a:stretch>
      </xdr:blipFill>
      <xdr:spPr>
        <a:xfrm>
          <a:off x="387804" y="3190875"/>
          <a:ext cx="5993946" cy="3211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173184</xdr:colOff>
      <xdr:row>2</xdr:row>
      <xdr:rowOff>95249</xdr:rowOff>
    </xdr:from>
    <xdr:to>
      <xdr:col>8</xdr:col>
      <xdr:colOff>684069</xdr:colOff>
      <xdr:row>37</xdr:row>
      <xdr:rowOff>190500</xdr:rowOff>
    </xdr:to>
    <xdr:sp macro="" textlink="">
      <xdr:nvSpPr>
        <xdr:cNvPr id="2" name="TextBox 1">
          <a:extLst>
            <a:ext uri="{FF2B5EF4-FFF2-40B4-BE49-F238E27FC236}">
              <a16:creationId xmlns:a16="http://schemas.microsoft.com/office/drawing/2014/main" id="{704E9A9F-D1AD-47FA-9611-B43CEBAC48BB}"/>
            </a:ext>
          </a:extLst>
        </xdr:cNvPr>
        <xdr:cNvSpPr txBox="1"/>
      </xdr:nvSpPr>
      <xdr:spPr>
        <a:xfrm>
          <a:off x="173184" y="701385"/>
          <a:ext cx="6044044" cy="800966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baseline="0">
              <a:solidFill>
                <a:srgbClr val="002776"/>
              </a:solidFill>
              <a:latin typeface="Arial" panose="020B0604020202020204" pitchFamily="34" charset="0"/>
              <a:ea typeface="+mn-ea"/>
              <a:cs typeface="Arial" panose="020B0604020202020204" pitchFamily="34" charset="0"/>
            </a:rPr>
            <a:t>SpareBank 1 SMN has recognised a gain of NOK 452m as a result of the merger between the insurance arms of Fremtind and Eika</a:t>
          </a:r>
        </a:p>
        <a:p>
          <a:pPr marL="0" indent="0"/>
          <a:r>
            <a:rPr lang="nb-NO" sz="1100" b="0" i="0" u="none" strike="noStrike" baseline="0">
              <a:solidFill>
                <a:srgbClr val="002776"/>
              </a:solidFill>
              <a:latin typeface="Arial" panose="020B0604020202020204" pitchFamily="34" charset="0"/>
              <a:ea typeface="+mn-ea"/>
              <a:cs typeface="Arial" panose="020B0604020202020204" pitchFamily="34" charset="0"/>
            </a:rPr>
            <a:t>The transaction entailed an increase in equity capital for the SpareBank 1 Group. The majority’s (i.e. the SpareBank 1 banks’ and LO Norway’s) share of this increase was NOK 2.3bn. SpareBank 1 SMN’s share of this increase amounted to NOK 452m which was recognised in the third quarter of 2024. SpareBank 1 SMN owns 19.5 per cent of the shares of the SpareBank 1 Group, which upon completion of the transaction holds 51.44 per cent of the shares of Fremtind Holding.</a:t>
          </a:r>
        </a:p>
        <a:p>
          <a:pPr marL="0" indent="0"/>
          <a:endParaRPr lang="nb-NO" sz="1100" b="0" i="0" u="none" strike="noStrike" baseline="0">
            <a:solidFill>
              <a:srgbClr val="002776"/>
            </a:solidFill>
            <a:latin typeface="Arial" panose="020B0604020202020204" pitchFamily="34" charset="0"/>
            <a:ea typeface="+mn-ea"/>
            <a:cs typeface="Arial" panose="020B0604020202020204" pitchFamily="34" charset="0"/>
          </a:endParaRPr>
        </a:p>
        <a:p>
          <a:pPr marL="0" indent="0"/>
          <a:r>
            <a:rPr lang="nb-NO" sz="1100" b="1" i="0" u="none" strike="noStrike" baseline="0">
              <a:solidFill>
                <a:srgbClr val="002776"/>
              </a:solidFill>
              <a:latin typeface="Arial" panose="020B0604020202020204" pitchFamily="34" charset="0"/>
              <a:ea typeface="+mn-ea"/>
              <a:cs typeface="Arial" panose="020B0604020202020204" pitchFamily="34" charset="0"/>
            </a:rPr>
            <a:t>Changes in organisational set-up and group management team</a:t>
          </a:r>
        </a:p>
        <a:p>
          <a:pPr marL="0" indent="0"/>
          <a:r>
            <a:rPr lang="nb-NO" sz="1100" b="0" i="0" u="none" strike="noStrike" baseline="0">
              <a:solidFill>
                <a:srgbClr val="002776"/>
              </a:solidFill>
              <a:latin typeface="Arial" panose="020B0604020202020204" pitchFamily="34" charset="0"/>
              <a:ea typeface="+mn-ea"/>
              <a:cs typeface="Arial" panose="020B0604020202020204" pitchFamily="34" charset="0"/>
            </a:rPr>
            <a:t>The group is strengthening its focus on “One SMN” and, with a view to ensuring further synergies, changes are being made to the organisational structure. After the changes the bank will have two business lines, Retail Banking and Corporate Banking, with agriculture forming part of Corporate Banking. Development efforts across the business lines are assembled in the division for “Technology and Development”. A new division with responsibility for quality and operational efficiency enhancements is also being established. The organisational changes will take effect on 1 January 2025.</a:t>
          </a:r>
        </a:p>
        <a:p>
          <a:pPr marL="0" indent="0"/>
          <a:r>
            <a:rPr lang="nb-NO" sz="1100" b="0" i="0" u="none" strike="noStrike" baseline="0">
              <a:solidFill>
                <a:srgbClr val="002776"/>
              </a:solidFill>
              <a:latin typeface="Arial" panose="020B0604020202020204" pitchFamily="34" charset="0"/>
              <a:ea typeface="+mn-ea"/>
              <a:cs typeface="Arial" panose="020B0604020202020204" pitchFamily="34" charset="0"/>
            </a:rPr>
            <a:t>Executive director of the Personal Banking Division, Nelly Maske, will leave the group management team on 1 November 2024. She will be replaced by Monica Haftorn Iversen who departs her position as director of market areas in the same division. Executive director of the Sunnmøre and Fjordane Division, Stig Brautaset, will as from year-end switch to an advisory position with the group management team.</a:t>
          </a:r>
        </a:p>
        <a:p>
          <a:pPr marL="0" indent="0"/>
          <a:endParaRPr lang="nb-NO" sz="1100" b="0" i="0" u="none" strike="noStrike" baseline="0">
            <a:solidFill>
              <a:srgbClr val="002776"/>
            </a:solidFill>
            <a:latin typeface="Arial" panose="020B0604020202020204" pitchFamily="34" charset="0"/>
            <a:ea typeface="+mn-ea"/>
            <a:cs typeface="Arial" panose="020B0604020202020204" pitchFamily="34" charset="0"/>
          </a:endParaRPr>
        </a:p>
        <a:p>
          <a:r>
            <a:rPr lang="nb-NO" sz="1100" b="1" i="0" u="none" strike="noStrike" baseline="0">
              <a:solidFill>
                <a:srgbClr val="002776"/>
              </a:solidFill>
              <a:latin typeface="Arial" panose="020B0604020202020204" pitchFamily="34" charset="0"/>
              <a:ea typeface="+mn-ea"/>
              <a:cs typeface="Arial" panose="020B0604020202020204" pitchFamily="34" charset="0"/>
            </a:rPr>
            <a:t>Fleks Green Fleet 01 AS</a:t>
          </a:r>
        </a:p>
        <a:p>
          <a:r>
            <a:rPr lang="nb-NO" sz="1100" b="0" i="0" u="none" strike="noStrike" baseline="0">
              <a:solidFill>
                <a:srgbClr val="002776"/>
              </a:solidFill>
              <a:latin typeface="Arial" panose="020B0604020202020204" pitchFamily="34" charset="0"/>
              <a:ea typeface="+mn-ea"/>
              <a:cs typeface="Arial" panose="020B0604020202020204" pitchFamily="34" charset="0"/>
            </a:rPr>
            <a:t>The board of directors of Fleks AS filed for bankruptcy on 13 May 2024. SpareBank 1 SMN and other SpareBank 1 banks owned, through SpareBank 1 Mobilitet Holding, 47.2 per cent of the company. With a view to ensuring a controlled disposal of the business, SpareBank 1 Finans Midt-Norge took over Fleks Green Fleet 01 AS, which was previously a subsidiary of Fleks. In the second quarter of 2024 this company was consolidated into SpareBank 1 SMN’s group accounts based on preliminary assessments of the agreements which had been entered into between the previous owners. Over the course of the third quarter 2024 new assessments were made which concluded that consolidation of this company was not correct under the provisions of IFRS 10. As from the third quarter the company is accordingly not consolidated but treated as a company under joint ownership in accordance with the equity method. Historical figures for the second quarter of 2024 are restated.</a:t>
          </a:r>
        </a:p>
        <a:p>
          <a:endParaRPr lang="nb-NO" sz="1100" b="0" i="0" u="none" strike="noStrike" baseline="0">
            <a:solidFill>
              <a:srgbClr val="002776"/>
            </a:solidFill>
            <a:latin typeface="Arial" panose="020B0604020202020204" pitchFamily="34" charset="0"/>
            <a:ea typeface="+mn-ea"/>
            <a:cs typeface="Arial" panose="020B0604020202020204" pitchFamily="34" charset="0"/>
          </a:endParaRPr>
        </a:p>
        <a:p>
          <a:pPr marL="0" indent="0"/>
          <a:r>
            <a:rPr lang="nb-NO" sz="1100" b="1" i="0" u="none" strike="noStrike" baseline="0">
              <a:solidFill>
                <a:srgbClr val="002776"/>
              </a:solidFill>
              <a:latin typeface="Arial" panose="020B0604020202020204" pitchFamily="34" charset="0"/>
              <a:ea typeface="+mn-ea"/>
              <a:cs typeface="Arial" panose="020B0604020202020204" pitchFamily="34" charset="0"/>
            </a:rPr>
            <a:t>Extension of agreement with LO Norway</a:t>
          </a:r>
        </a:p>
        <a:p>
          <a:pPr marL="0" indent="0"/>
          <a:r>
            <a:rPr lang="nb-NO" sz="1100" b="0" i="0" u="none" strike="noStrike" baseline="0">
              <a:solidFill>
                <a:srgbClr val="002776"/>
              </a:solidFill>
              <a:latin typeface="Arial" panose="020B0604020202020204" pitchFamily="34" charset="0"/>
              <a:ea typeface="+mn-ea"/>
              <a:cs typeface="Arial" panose="020B0604020202020204" pitchFamily="34" charset="0"/>
            </a:rPr>
            <a:t>SpareBank 1 SMN has extended its loyalty programme agreement for the country’s LO members. The agreement covers both mortgage loans and savings products, and is part of the loyalty programme LO Favør.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178958</xdr:colOff>
      <xdr:row>1</xdr:row>
      <xdr:rowOff>80476</xdr:rowOff>
    </xdr:from>
    <xdr:to>
      <xdr:col>2</xdr:col>
      <xdr:colOff>179292</xdr:colOff>
      <xdr:row>4</xdr:row>
      <xdr:rowOff>165476</xdr:rowOff>
    </xdr:to>
    <xdr:sp macro="" textlink="">
      <xdr:nvSpPr>
        <xdr:cNvPr id="2" name="binders_hvit_sirkel">
          <a:extLst>
            <a:ext uri="{FF2B5EF4-FFF2-40B4-BE49-F238E27FC236}">
              <a16:creationId xmlns:a16="http://schemas.microsoft.com/office/drawing/2014/main" id="{00000000-0008-0000-0500-000002000000}"/>
            </a:ext>
          </a:extLst>
        </xdr:cNvPr>
        <xdr:cNvSpPr/>
      </xdr:nvSpPr>
      <xdr:spPr>
        <a:xfrm>
          <a:off x="358875" y="366226"/>
          <a:ext cx="720000" cy="72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1828006" rtl="0" eaLnBrk="1" latinLnBrk="0" hangingPunct="1">
            <a:defRPr sz="3700" kern="1200">
              <a:solidFill>
                <a:schemeClr val="lt1"/>
              </a:solidFill>
              <a:latin typeface="+mn-lt"/>
              <a:ea typeface="+mn-ea"/>
              <a:cs typeface="+mn-cs"/>
            </a:defRPr>
          </a:lvl1pPr>
          <a:lvl2pPr marL="914006" algn="l" defTabSz="1828006" rtl="0" eaLnBrk="1" latinLnBrk="0" hangingPunct="1">
            <a:defRPr sz="3700" kern="1200">
              <a:solidFill>
                <a:schemeClr val="lt1"/>
              </a:solidFill>
              <a:latin typeface="+mn-lt"/>
              <a:ea typeface="+mn-ea"/>
              <a:cs typeface="+mn-cs"/>
            </a:defRPr>
          </a:lvl2pPr>
          <a:lvl3pPr marL="1828006" algn="l" defTabSz="1828006" rtl="0" eaLnBrk="1" latinLnBrk="0" hangingPunct="1">
            <a:defRPr sz="3700" kern="1200">
              <a:solidFill>
                <a:schemeClr val="lt1"/>
              </a:solidFill>
              <a:latin typeface="+mn-lt"/>
              <a:ea typeface="+mn-ea"/>
              <a:cs typeface="+mn-cs"/>
            </a:defRPr>
          </a:lvl3pPr>
          <a:lvl4pPr marL="2742012" algn="l" defTabSz="1828006" rtl="0" eaLnBrk="1" latinLnBrk="0" hangingPunct="1">
            <a:defRPr sz="3700" kern="1200">
              <a:solidFill>
                <a:schemeClr val="lt1"/>
              </a:solidFill>
              <a:latin typeface="+mn-lt"/>
              <a:ea typeface="+mn-ea"/>
              <a:cs typeface="+mn-cs"/>
            </a:defRPr>
          </a:lvl4pPr>
          <a:lvl5pPr marL="3656015" algn="l" defTabSz="1828006" rtl="0" eaLnBrk="1" latinLnBrk="0" hangingPunct="1">
            <a:defRPr sz="3700" kern="1200">
              <a:solidFill>
                <a:schemeClr val="lt1"/>
              </a:solidFill>
              <a:latin typeface="+mn-lt"/>
              <a:ea typeface="+mn-ea"/>
              <a:cs typeface="+mn-cs"/>
            </a:defRPr>
          </a:lvl5pPr>
          <a:lvl6pPr marL="4570018" algn="l" defTabSz="1828006" rtl="0" eaLnBrk="1" latinLnBrk="0" hangingPunct="1">
            <a:defRPr sz="3700" kern="1200">
              <a:solidFill>
                <a:schemeClr val="lt1"/>
              </a:solidFill>
              <a:latin typeface="+mn-lt"/>
              <a:ea typeface="+mn-ea"/>
              <a:cs typeface="+mn-cs"/>
            </a:defRPr>
          </a:lvl6pPr>
          <a:lvl7pPr marL="5484021" algn="l" defTabSz="1828006" rtl="0" eaLnBrk="1" latinLnBrk="0" hangingPunct="1">
            <a:defRPr sz="3700" kern="1200">
              <a:solidFill>
                <a:schemeClr val="lt1"/>
              </a:solidFill>
              <a:latin typeface="+mn-lt"/>
              <a:ea typeface="+mn-ea"/>
              <a:cs typeface="+mn-cs"/>
            </a:defRPr>
          </a:lvl7pPr>
          <a:lvl8pPr marL="6398027" algn="l" defTabSz="1828006" rtl="0" eaLnBrk="1" latinLnBrk="0" hangingPunct="1">
            <a:defRPr sz="3700" kern="1200">
              <a:solidFill>
                <a:schemeClr val="lt1"/>
              </a:solidFill>
              <a:latin typeface="+mn-lt"/>
              <a:ea typeface="+mn-ea"/>
              <a:cs typeface="+mn-cs"/>
            </a:defRPr>
          </a:lvl8pPr>
          <a:lvl9pPr marL="7312030" algn="l" defTabSz="1828006" rtl="0" eaLnBrk="1" latinLnBrk="0" hangingPunct="1">
            <a:defRPr sz="3700" kern="1200">
              <a:solidFill>
                <a:schemeClr val="lt1"/>
              </a:solidFill>
              <a:latin typeface="+mn-lt"/>
              <a:ea typeface="+mn-ea"/>
              <a:cs typeface="+mn-cs"/>
            </a:defRPr>
          </a:lvl9pPr>
        </a:lstStyle>
        <a:p>
          <a:pPr algn="ctr"/>
          <a:endParaRPr lang="nb-NO"/>
        </a:p>
      </xdr:txBody>
    </xdr:sp>
    <xdr:clientData/>
  </xdr:twoCellAnchor>
  <xdr:twoCellAnchor>
    <xdr:from>
      <xdr:col>1</xdr:col>
      <xdr:colOff>189542</xdr:colOff>
      <xdr:row>1</xdr:row>
      <xdr:rowOff>80479</xdr:rowOff>
    </xdr:from>
    <xdr:to>
      <xdr:col>2</xdr:col>
      <xdr:colOff>189876</xdr:colOff>
      <xdr:row>4</xdr:row>
      <xdr:rowOff>165479</xdr:rowOff>
    </xdr:to>
    <xdr:pic>
      <xdr:nvPicPr>
        <xdr:cNvPr id="3" name="binders">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459" y="366229"/>
          <a:ext cx="720000"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242458</xdr:colOff>
      <xdr:row>1</xdr:row>
      <xdr:rowOff>91058</xdr:rowOff>
    </xdr:from>
    <xdr:to>
      <xdr:col>1</xdr:col>
      <xdr:colOff>962458</xdr:colOff>
      <xdr:row>4</xdr:row>
      <xdr:rowOff>176058</xdr:rowOff>
    </xdr:to>
    <xdr:sp macro="" textlink="">
      <xdr:nvSpPr>
        <xdr:cNvPr id="10" name="binders_hvit_sirkel">
          <a:extLst>
            <a:ext uri="{FF2B5EF4-FFF2-40B4-BE49-F238E27FC236}">
              <a16:creationId xmlns:a16="http://schemas.microsoft.com/office/drawing/2014/main" id="{00000000-0008-0000-0600-00000A000000}"/>
            </a:ext>
          </a:extLst>
        </xdr:cNvPr>
        <xdr:cNvSpPr/>
      </xdr:nvSpPr>
      <xdr:spPr>
        <a:xfrm>
          <a:off x="422375" y="376808"/>
          <a:ext cx="720000" cy="72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1828006" rtl="0" eaLnBrk="1" latinLnBrk="0" hangingPunct="1">
            <a:defRPr sz="3700" kern="1200">
              <a:solidFill>
                <a:schemeClr val="lt1"/>
              </a:solidFill>
              <a:latin typeface="+mn-lt"/>
              <a:ea typeface="+mn-ea"/>
              <a:cs typeface="+mn-cs"/>
            </a:defRPr>
          </a:lvl1pPr>
          <a:lvl2pPr marL="914006" algn="l" defTabSz="1828006" rtl="0" eaLnBrk="1" latinLnBrk="0" hangingPunct="1">
            <a:defRPr sz="3700" kern="1200">
              <a:solidFill>
                <a:schemeClr val="lt1"/>
              </a:solidFill>
              <a:latin typeface="+mn-lt"/>
              <a:ea typeface="+mn-ea"/>
              <a:cs typeface="+mn-cs"/>
            </a:defRPr>
          </a:lvl2pPr>
          <a:lvl3pPr marL="1828006" algn="l" defTabSz="1828006" rtl="0" eaLnBrk="1" latinLnBrk="0" hangingPunct="1">
            <a:defRPr sz="3700" kern="1200">
              <a:solidFill>
                <a:schemeClr val="lt1"/>
              </a:solidFill>
              <a:latin typeface="+mn-lt"/>
              <a:ea typeface="+mn-ea"/>
              <a:cs typeface="+mn-cs"/>
            </a:defRPr>
          </a:lvl3pPr>
          <a:lvl4pPr marL="2742012" algn="l" defTabSz="1828006" rtl="0" eaLnBrk="1" latinLnBrk="0" hangingPunct="1">
            <a:defRPr sz="3700" kern="1200">
              <a:solidFill>
                <a:schemeClr val="lt1"/>
              </a:solidFill>
              <a:latin typeface="+mn-lt"/>
              <a:ea typeface="+mn-ea"/>
              <a:cs typeface="+mn-cs"/>
            </a:defRPr>
          </a:lvl4pPr>
          <a:lvl5pPr marL="3656015" algn="l" defTabSz="1828006" rtl="0" eaLnBrk="1" latinLnBrk="0" hangingPunct="1">
            <a:defRPr sz="3700" kern="1200">
              <a:solidFill>
                <a:schemeClr val="lt1"/>
              </a:solidFill>
              <a:latin typeface="+mn-lt"/>
              <a:ea typeface="+mn-ea"/>
              <a:cs typeface="+mn-cs"/>
            </a:defRPr>
          </a:lvl5pPr>
          <a:lvl6pPr marL="4570018" algn="l" defTabSz="1828006" rtl="0" eaLnBrk="1" latinLnBrk="0" hangingPunct="1">
            <a:defRPr sz="3700" kern="1200">
              <a:solidFill>
                <a:schemeClr val="lt1"/>
              </a:solidFill>
              <a:latin typeface="+mn-lt"/>
              <a:ea typeface="+mn-ea"/>
              <a:cs typeface="+mn-cs"/>
            </a:defRPr>
          </a:lvl6pPr>
          <a:lvl7pPr marL="5484021" algn="l" defTabSz="1828006" rtl="0" eaLnBrk="1" latinLnBrk="0" hangingPunct="1">
            <a:defRPr sz="3700" kern="1200">
              <a:solidFill>
                <a:schemeClr val="lt1"/>
              </a:solidFill>
              <a:latin typeface="+mn-lt"/>
              <a:ea typeface="+mn-ea"/>
              <a:cs typeface="+mn-cs"/>
            </a:defRPr>
          </a:lvl7pPr>
          <a:lvl8pPr marL="6398027" algn="l" defTabSz="1828006" rtl="0" eaLnBrk="1" latinLnBrk="0" hangingPunct="1">
            <a:defRPr sz="3700" kern="1200">
              <a:solidFill>
                <a:schemeClr val="lt1"/>
              </a:solidFill>
              <a:latin typeface="+mn-lt"/>
              <a:ea typeface="+mn-ea"/>
              <a:cs typeface="+mn-cs"/>
            </a:defRPr>
          </a:lvl8pPr>
          <a:lvl9pPr marL="7312030" algn="l" defTabSz="1828006" rtl="0" eaLnBrk="1" latinLnBrk="0" hangingPunct="1">
            <a:defRPr sz="3700" kern="1200">
              <a:solidFill>
                <a:schemeClr val="lt1"/>
              </a:solidFill>
              <a:latin typeface="+mn-lt"/>
              <a:ea typeface="+mn-ea"/>
              <a:cs typeface="+mn-cs"/>
            </a:defRPr>
          </a:lvl9pPr>
        </a:lstStyle>
        <a:p>
          <a:pPr algn="ctr"/>
          <a:endParaRPr lang="nb-NO"/>
        </a:p>
      </xdr:txBody>
    </xdr:sp>
    <xdr:clientData/>
  </xdr:twoCellAnchor>
  <xdr:twoCellAnchor>
    <xdr:from>
      <xdr:col>1</xdr:col>
      <xdr:colOff>242458</xdr:colOff>
      <xdr:row>1</xdr:row>
      <xdr:rowOff>80478</xdr:rowOff>
    </xdr:from>
    <xdr:to>
      <xdr:col>1</xdr:col>
      <xdr:colOff>962458</xdr:colOff>
      <xdr:row>4</xdr:row>
      <xdr:rowOff>165478</xdr:rowOff>
    </xdr:to>
    <xdr:pic>
      <xdr:nvPicPr>
        <xdr:cNvPr id="12" name="binders">
          <a:extLst>
            <a:ext uri="{FF2B5EF4-FFF2-40B4-BE49-F238E27FC236}">
              <a16:creationId xmlns:a16="http://schemas.microsoft.com/office/drawing/2014/main" id="{00000000-0008-0000-0600-00000C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375" y="366228"/>
          <a:ext cx="720000" cy="720000"/>
        </a:xfrm>
        <a:prstGeom prst="rect">
          <a:avLst/>
        </a:prstGeom>
      </xdr:spPr>
    </xdr:pic>
    <xdr:clientData/>
  </xdr:twoCellAnchor>
  <xdr:twoCellAnchor editAs="oneCell">
    <xdr:from>
      <xdr:col>0</xdr:col>
      <xdr:colOff>158750</xdr:colOff>
      <xdr:row>27</xdr:row>
      <xdr:rowOff>7938</xdr:rowOff>
    </xdr:from>
    <xdr:to>
      <xdr:col>11</xdr:col>
      <xdr:colOff>52048</xdr:colOff>
      <xdr:row>42</xdr:row>
      <xdr:rowOff>12938</xdr:rowOff>
    </xdr:to>
    <xdr:pic>
      <xdr:nvPicPr>
        <xdr:cNvPr id="3" name="Bilde 2">
          <a:extLst>
            <a:ext uri="{FF2B5EF4-FFF2-40B4-BE49-F238E27FC236}">
              <a16:creationId xmlns:a16="http://schemas.microsoft.com/office/drawing/2014/main" id="{F7942B0F-F459-D3EA-AC97-1FF2FB1D99CD}"/>
            </a:ext>
          </a:extLst>
        </xdr:cNvPr>
        <xdr:cNvPicPr>
          <a:picLocks noChangeAspect="1"/>
        </xdr:cNvPicPr>
      </xdr:nvPicPr>
      <xdr:blipFill>
        <a:blip xmlns:r="http://schemas.openxmlformats.org/officeDocument/2006/relationships" r:embed="rId2"/>
        <a:stretch>
          <a:fillRect/>
        </a:stretch>
      </xdr:blipFill>
      <xdr:spPr>
        <a:xfrm>
          <a:off x="158750" y="5246688"/>
          <a:ext cx="6346486" cy="27434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13606</xdr:colOff>
      <xdr:row>49</xdr:row>
      <xdr:rowOff>115661</xdr:rowOff>
    </xdr:from>
    <xdr:to>
      <xdr:col>10</xdr:col>
      <xdr:colOff>276993</xdr:colOff>
      <xdr:row>59</xdr:row>
      <xdr:rowOff>107656</xdr:rowOff>
    </xdr:to>
    <xdr:pic>
      <xdr:nvPicPr>
        <xdr:cNvPr id="3" name="Bilde 2">
          <a:extLst>
            <a:ext uri="{FF2B5EF4-FFF2-40B4-BE49-F238E27FC236}">
              <a16:creationId xmlns:a16="http://schemas.microsoft.com/office/drawing/2014/main" id="{CC627E13-063A-BDC5-2A84-13E1BB84C8FA}"/>
            </a:ext>
          </a:extLst>
        </xdr:cNvPr>
        <xdr:cNvPicPr>
          <a:picLocks noChangeAspect="1"/>
        </xdr:cNvPicPr>
      </xdr:nvPicPr>
      <xdr:blipFill>
        <a:blip xmlns:r="http://schemas.openxmlformats.org/officeDocument/2006/relationships" r:embed="rId1"/>
        <a:stretch>
          <a:fillRect/>
        </a:stretch>
      </xdr:blipFill>
      <xdr:spPr>
        <a:xfrm>
          <a:off x="13606" y="8177893"/>
          <a:ext cx="6352583" cy="1828959"/>
        </a:xfrm>
        <a:prstGeom prst="rect">
          <a:avLst/>
        </a:prstGeom>
      </xdr:spPr>
    </xdr:pic>
    <xdr:clientData/>
  </xdr:twoCellAnchor>
  <xdr:twoCellAnchor editAs="oneCell">
    <xdr:from>
      <xdr:col>1</xdr:col>
      <xdr:colOff>40822</xdr:colOff>
      <xdr:row>73</xdr:row>
      <xdr:rowOff>54429</xdr:rowOff>
    </xdr:from>
    <xdr:to>
      <xdr:col>11</xdr:col>
      <xdr:colOff>38869</xdr:colOff>
      <xdr:row>83</xdr:row>
      <xdr:rowOff>28134</xdr:rowOff>
    </xdr:to>
    <xdr:pic>
      <xdr:nvPicPr>
        <xdr:cNvPr id="7" name="Bilde 6">
          <a:extLst>
            <a:ext uri="{FF2B5EF4-FFF2-40B4-BE49-F238E27FC236}">
              <a16:creationId xmlns:a16="http://schemas.microsoft.com/office/drawing/2014/main" id="{8C8055F4-1BE9-16CE-79FB-E9104DE33A5E}"/>
            </a:ext>
          </a:extLst>
        </xdr:cNvPr>
        <xdr:cNvPicPr>
          <a:picLocks noChangeAspect="1"/>
        </xdr:cNvPicPr>
      </xdr:nvPicPr>
      <xdr:blipFill>
        <a:blip xmlns:r="http://schemas.openxmlformats.org/officeDocument/2006/relationships" r:embed="rId2"/>
        <a:stretch>
          <a:fillRect/>
        </a:stretch>
      </xdr:blipFill>
      <xdr:spPr>
        <a:xfrm>
          <a:off x="224518" y="12232822"/>
          <a:ext cx="6352583" cy="18106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146538</xdr:colOff>
      <xdr:row>49</xdr:row>
      <xdr:rowOff>21981</xdr:rowOff>
    </xdr:from>
    <xdr:to>
      <xdr:col>10</xdr:col>
      <xdr:colOff>348141</xdr:colOff>
      <xdr:row>65</xdr:row>
      <xdr:rowOff>60221</xdr:rowOff>
    </xdr:to>
    <xdr:pic>
      <xdr:nvPicPr>
        <xdr:cNvPr id="8" name="Bilde 7">
          <a:extLst>
            <a:ext uri="{FF2B5EF4-FFF2-40B4-BE49-F238E27FC236}">
              <a16:creationId xmlns:a16="http://schemas.microsoft.com/office/drawing/2014/main" id="{4E6BD3FC-520B-8330-0111-8ACF8737981B}"/>
            </a:ext>
          </a:extLst>
        </xdr:cNvPr>
        <xdr:cNvPicPr>
          <a:picLocks noChangeAspect="1"/>
        </xdr:cNvPicPr>
      </xdr:nvPicPr>
      <xdr:blipFill>
        <a:blip xmlns:r="http://schemas.openxmlformats.org/officeDocument/2006/relationships" r:embed="rId1"/>
        <a:stretch>
          <a:fillRect/>
        </a:stretch>
      </xdr:blipFill>
      <xdr:spPr>
        <a:xfrm>
          <a:off x="146538" y="8689731"/>
          <a:ext cx="6370872" cy="29690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166688</xdr:colOff>
      <xdr:row>30</xdr:row>
      <xdr:rowOff>174626</xdr:rowOff>
    </xdr:from>
    <xdr:to>
      <xdr:col>10</xdr:col>
      <xdr:colOff>528</xdr:colOff>
      <xdr:row>45</xdr:row>
      <xdr:rowOff>167433</xdr:rowOff>
    </xdr:to>
    <xdr:pic>
      <xdr:nvPicPr>
        <xdr:cNvPr id="6" name="Bilde 5">
          <a:extLst>
            <a:ext uri="{FF2B5EF4-FFF2-40B4-BE49-F238E27FC236}">
              <a16:creationId xmlns:a16="http://schemas.microsoft.com/office/drawing/2014/main" id="{311200F1-D747-6355-204C-2D01DEF34860}"/>
            </a:ext>
          </a:extLst>
        </xdr:cNvPr>
        <xdr:cNvPicPr>
          <a:picLocks noChangeAspect="1"/>
        </xdr:cNvPicPr>
      </xdr:nvPicPr>
      <xdr:blipFill>
        <a:blip xmlns:r="http://schemas.openxmlformats.org/officeDocument/2006/relationships" r:embed="rId1"/>
        <a:stretch>
          <a:fillRect/>
        </a:stretch>
      </xdr:blipFill>
      <xdr:spPr>
        <a:xfrm>
          <a:off x="166688" y="5461001"/>
          <a:ext cx="6096528" cy="2731245"/>
        </a:xfrm>
        <a:prstGeom prst="rect">
          <a:avLst/>
        </a:prstGeom>
      </xdr:spPr>
    </xdr:pic>
    <xdr:clientData/>
  </xdr:twoCellAnchor>
  <xdr:twoCellAnchor editAs="oneCell">
    <xdr:from>
      <xdr:col>0</xdr:col>
      <xdr:colOff>166688</xdr:colOff>
      <xdr:row>84</xdr:row>
      <xdr:rowOff>87313</xdr:rowOff>
    </xdr:from>
    <xdr:to>
      <xdr:col>7</xdr:col>
      <xdr:colOff>325354</xdr:colOff>
      <xdr:row>95</xdr:row>
      <xdr:rowOff>169661</xdr:rowOff>
    </xdr:to>
    <xdr:pic>
      <xdr:nvPicPr>
        <xdr:cNvPr id="9" name="Bilde 8">
          <a:extLst>
            <a:ext uri="{FF2B5EF4-FFF2-40B4-BE49-F238E27FC236}">
              <a16:creationId xmlns:a16="http://schemas.microsoft.com/office/drawing/2014/main" id="{4AB25CAE-D196-ABD5-B3F6-CAFF7A75885E}"/>
            </a:ext>
          </a:extLst>
        </xdr:cNvPr>
        <xdr:cNvPicPr>
          <a:picLocks noChangeAspect="1"/>
        </xdr:cNvPicPr>
      </xdr:nvPicPr>
      <xdr:blipFill>
        <a:blip xmlns:r="http://schemas.openxmlformats.org/officeDocument/2006/relationships" r:embed="rId2"/>
        <a:stretch>
          <a:fillRect/>
        </a:stretch>
      </xdr:blipFill>
      <xdr:spPr>
        <a:xfrm>
          <a:off x="166688" y="14732001"/>
          <a:ext cx="4889416" cy="2066723"/>
        </a:xfrm>
        <a:prstGeom prst="rect">
          <a:avLst/>
        </a:prstGeom>
      </xdr:spPr>
    </xdr:pic>
    <xdr:clientData/>
  </xdr:twoCellAnchor>
  <xdr:twoCellAnchor editAs="oneCell">
    <xdr:from>
      <xdr:col>0</xdr:col>
      <xdr:colOff>127000</xdr:colOff>
      <xdr:row>178</xdr:row>
      <xdr:rowOff>63501</xdr:rowOff>
    </xdr:from>
    <xdr:to>
      <xdr:col>8</xdr:col>
      <xdr:colOff>98940</xdr:colOff>
      <xdr:row>191</xdr:row>
      <xdr:rowOff>89926</xdr:rowOff>
    </xdr:to>
    <xdr:pic>
      <xdr:nvPicPr>
        <xdr:cNvPr id="11" name="Bilde 10">
          <a:extLst>
            <a:ext uri="{FF2B5EF4-FFF2-40B4-BE49-F238E27FC236}">
              <a16:creationId xmlns:a16="http://schemas.microsoft.com/office/drawing/2014/main" id="{23A75E31-4995-7555-9EF1-AB3D0381B787}"/>
            </a:ext>
          </a:extLst>
        </xdr:cNvPr>
        <xdr:cNvPicPr>
          <a:picLocks noChangeAspect="1"/>
        </xdr:cNvPicPr>
      </xdr:nvPicPr>
      <xdr:blipFill>
        <a:blip xmlns:r="http://schemas.openxmlformats.org/officeDocument/2006/relationships" r:embed="rId3"/>
        <a:stretch>
          <a:fillRect/>
        </a:stretch>
      </xdr:blipFill>
      <xdr:spPr>
        <a:xfrm>
          <a:off x="127000" y="31718251"/>
          <a:ext cx="5218628" cy="2304488"/>
        </a:xfrm>
        <a:prstGeom prst="rect">
          <a:avLst/>
        </a:prstGeom>
      </xdr:spPr>
    </xdr:pic>
    <xdr:clientData/>
  </xdr:twoCellAnchor>
  <xdr:twoCellAnchor editAs="oneCell">
    <xdr:from>
      <xdr:col>0</xdr:col>
      <xdr:colOff>119062</xdr:colOff>
      <xdr:row>196</xdr:row>
      <xdr:rowOff>150812</xdr:rowOff>
    </xdr:from>
    <xdr:to>
      <xdr:col>7</xdr:col>
      <xdr:colOff>332597</xdr:colOff>
      <xdr:row>210</xdr:row>
      <xdr:rowOff>64031</xdr:rowOff>
    </xdr:to>
    <xdr:pic>
      <xdr:nvPicPr>
        <xdr:cNvPr id="13" name="Bilde 12">
          <a:extLst>
            <a:ext uri="{FF2B5EF4-FFF2-40B4-BE49-F238E27FC236}">
              <a16:creationId xmlns:a16="http://schemas.microsoft.com/office/drawing/2014/main" id="{EACF6F08-7DA7-2D06-400E-F97975409229}"/>
            </a:ext>
          </a:extLst>
        </xdr:cNvPr>
        <xdr:cNvPicPr>
          <a:picLocks noChangeAspect="1"/>
        </xdr:cNvPicPr>
      </xdr:nvPicPr>
      <xdr:blipFill>
        <a:blip xmlns:r="http://schemas.openxmlformats.org/officeDocument/2006/relationships" r:embed="rId4"/>
        <a:stretch>
          <a:fillRect/>
        </a:stretch>
      </xdr:blipFill>
      <xdr:spPr>
        <a:xfrm>
          <a:off x="119062" y="34829750"/>
          <a:ext cx="4944285" cy="24690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47626</xdr:colOff>
      <xdr:row>27</xdr:row>
      <xdr:rowOff>176894</xdr:rowOff>
    </xdr:from>
    <xdr:to>
      <xdr:col>10</xdr:col>
      <xdr:colOff>86241</xdr:colOff>
      <xdr:row>37</xdr:row>
      <xdr:rowOff>46957</xdr:rowOff>
    </xdr:to>
    <xdr:pic>
      <xdr:nvPicPr>
        <xdr:cNvPr id="2" name="Bilde 1">
          <a:extLst>
            <a:ext uri="{FF2B5EF4-FFF2-40B4-BE49-F238E27FC236}">
              <a16:creationId xmlns:a16="http://schemas.microsoft.com/office/drawing/2014/main" id="{9B0970E7-199A-AF20-A592-9321D6EA3C1D}"/>
            </a:ext>
          </a:extLst>
        </xdr:cNvPr>
        <xdr:cNvPicPr>
          <a:picLocks noChangeAspect="1"/>
        </xdr:cNvPicPr>
      </xdr:nvPicPr>
      <xdr:blipFill>
        <a:blip xmlns:r="http://schemas.openxmlformats.org/officeDocument/2006/relationships" r:embed="rId1"/>
        <a:stretch>
          <a:fillRect/>
        </a:stretch>
      </xdr:blipFill>
      <xdr:spPr>
        <a:xfrm>
          <a:off x="231322" y="4728483"/>
          <a:ext cx="5944115" cy="17070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101202</xdr:colOff>
      <xdr:row>62</xdr:row>
      <xdr:rowOff>71437</xdr:rowOff>
    </xdr:from>
    <xdr:to>
      <xdr:col>8</xdr:col>
      <xdr:colOff>229335</xdr:colOff>
      <xdr:row>72</xdr:row>
      <xdr:rowOff>77878</xdr:rowOff>
    </xdr:to>
    <xdr:pic>
      <xdr:nvPicPr>
        <xdr:cNvPr id="6" name="Bilde 5">
          <a:extLst>
            <a:ext uri="{FF2B5EF4-FFF2-40B4-BE49-F238E27FC236}">
              <a16:creationId xmlns:a16="http://schemas.microsoft.com/office/drawing/2014/main" id="{DC7AA3F3-D0B8-EFE4-2C58-82258AEA028E}"/>
            </a:ext>
          </a:extLst>
        </xdr:cNvPr>
        <xdr:cNvPicPr>
          <a:picLocks noChangeAspect="1"/>
        </xdr:cNvPicPr>
      </xdr:nvPicPr>
      <xdr:blipFill>
        <a:blip xmlns:r="http://schemas.openxmlformats.org/officeDocument/2006/relationships" r:embed="rId1"/>
        <a:stretch>
          <a:fillRect/>
        </a:stretch>
      </xdr:blipFill>
      <xdr:spPr>
        <a:xfrm>
          <a:off x="101202" y="10221515"/>
          <a:ext cx="5194242" cy="17923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rodisk\PC_OEK\Regnskapsdata\MNDRAPP\Gul\2007\Gul07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odisk\PC_OEK\Plan&amp;bud\Plan&amp;bud2007\smn\LTP%202007%20status%203112%20med%20rett%20IB.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Regnskapsdata\kvt\KVT%20resultat%20og%20presentasjon\Resultat_Balanse%20KVT.xlsx" TargetMode="External"/><Relationship Id="rId1" Type="http://schemas.openxmlformats.org/officeDocument/2006/relationships/externalLinkPath" Target="/Regnskapsdata/kvt/KVT%20resultat%20og%20presentasjon/Resultat_Balanse%20K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er "/>
      <sheetName val="Side 1 Res og volum"/>
      <sheetName val="Side 2 Innt og kostn"/>
      <sheetName val="resoversikt"/>
      <sheetName val="Balanse"/>
      <sheetName val="Side 5 Margin-Vokumutv."/>
      <sheetName val="tall til grafer margin volum"/>
      <sheetName val="Kapitalmarked"/>
      <sheetName val="Forklaring kurgev-tap"/>
      <sheetName val="tabeller til styrerapport"/>
      <sheetName val="grafer til styrerapport"/>
      <sheetName val="tall til grafer styrerapp"/>
      <sheetName val="BalansePres"/>
      <sheetName val="EK Avkastning"/>
    </sheetNames>
    <sheetDataSet>
      <sheetData sheetId="0">
        <row r="10">
          <cell r="E10" t="str">
            <v>31.07.2007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data"/>
      <sheetName val="LTP"/>
      <sheetName val="LTP PM"/>
      <sheetName val="LTP BM"/>
      <sheetName val="LTP KM"/>
      <sheetName val="LTP FF"/>
      <sheetName val="Døtre SBG"/>
      <sheetName val="Endringstabell"/>
      <sheetName val="Forrvolum"/>
      <sheetName val="Margin graf"/>
      <sheetName val="Balanse"/>
      <sheetName val="Grafer årsverk og ek divisjon "/>
      <sheetName val="EKavk tabell"/>
      <sheetName val="Sensitivitet"/>
      <sheetName val="Investeringer"/>
      <sheetName val="Ekstra kostnader"/>
      <sheetName val="Kostmodl"/>
    </sheetNames>
    <sheetDataSet>
      <sheetData sheetId="0"/>
      <sheetData sheetId="1">
        <row r="3">
          <cell r="A3" t="str">
            <v xml:space="preserve">Utlån </v>
          </cell>
        </row>
        <row r="4">
          <cell r="A4" t="str">
            <v>Innskudd</v>
          </cell>
        </row>
        <row r="5">
          <cell r="A5" t="str">
            <v>Beregningsgrunnlag</v>
          </cell>
        </row>
        <row r="6">
          <cell r="A6" t="str">
            <v>Forvaltningskapital</v>
          </cell>
        </row>
        <row r="7">
          <cell r="A7" t="str">
            <v>Snitt forv.kap</v>
          </cell>
        </row>
        <row r="9">
          <cell r="A9" t="str">
            <v>Utlånsvekst</v>
          </cell>
        </row>
        <row r="10">
          <cell r="A10" t="str">
            <v>Innskuddsvekst</v>
          </cell>
        </row>
        <row r="12">
          <cell r="A12" t="str">
            <v>Fundingbehov (litt forenklet)</v>
          </cell>
        </row>
        <row r="15">
          <cell r="A15" t="str">
            <v>Overskudd IFRS konsern</v>
          </cell>
        </row>
        <row r="16">
          <cell r="A16" t="str">
            <v>IFRS effekter</v>
          </cell>
        </row>
        <row r="17">
          <cell r="A17" t="str">
            <v>Overskudd  NGAAP morbank</v>
          </cell>
        </row>
        <row r="18">
          <cell r="A18" t="str">
            <v>Utbytte</v>
          </cell>
        </row>
        <row r="19">
          <cell r="A19" t="str">
            <v>Gaver</v>
          </cell>
        </row>
        <row r="20">
          <cell r="A20" t="str">
            <v>Økt ek fra driften</v>
          </cell>
        </row>
        <row r="21">
          <cell r="A21" t="str">
            <v>Til sparebankens fond</v>
          </cell>
        </row>
        <row r="22">
          <cell r="A22" t="str">
            <v>Til Utjevningsfond</v>
          </cell>
        </row>
        <row r="23">
          <cell r="A23" t="str">
            <v>Til andre fond</v>
          </cell>
        </row>
        <row r="24">
          <cell r="A24" t="str">
            <v>Sum disponering</v>
          </cell>
        </row>
        <row r="26">
          <cell r="A26" t="str">
            <v>Antall bevis</v>
          </cell>
        </row>
        <row r="27">
          <cell r="A27" t="str">
            <v>Grunnfondsbrøk</v>
          </cell>
        </row>
        <row r="28">
          <cell r="A28" t="str">
            <v>Utbytte</v>
          </cell>
        </row>
        <row r="29">
          <cell r="A29" t="str">
            <v>Resultat pr bevis</v>
          </cell>
        </row>
        <row r="30">
          <cell r="A30" t="str">
            <v>Bokført verdi per bevis</v>
          </cell>
        </row>
        <row r="32">
          <cell r="A32" t="str">
            <v>Grunnfondskapital</v>
          </cell>
        </row>
        <row r="33">
          <cell r="A33" t="str">
            <v>Utjevningsfond</v>
          </cell>
        </row>
        <row r="34">
          <cell r="A34" t="str">
            <v>Overkursfond</v>
          </cell>
        </row>
        <row r="35">
          <cell r="A35" t="str">
            <v>GFB-kapital</v>
          </cell>
        </row>
        <row r="36">
          <cell r="A36" t="str">
            <v>Sparebankens fond</v>
          </cell>
        </row>
        <row r="37">
          <cell r="A37" t="str">
            <v>Egen fond</v>
          </cell>
        </row>
        <row r="38">
          <cell r="A38" t="str">
            <v>Sum Egenkapital, bto</v>
          </cell>
        </row>
        <row r="40">
          <cell r="A40" t="str">
            <v>Fradrag goodwill</v>
          </cell>
        </row>
        <row r="41">
          <cell r="A41" t="str">
            <v>Kjernekapital eks fondsobl</v>
          </cell>
        </row>
        <row r="42">
          <cell r="A42" t="str">
            <v>Kjernekapital fondsobl</v>
          </cell>
        </row>
        <row r="43">
          <cell r="A43" t="str">
            <v>Kjernekapital inkl fondsobl</v>
          </cell>
        </row>
        <row r="45">
          <cell r="A45" t="str">
            <v>Ansvarlig lånekapital</v>
          </cell>
        </row>
        <row r="46">
          <cell r="A46" t="str">
            <v>Ansvarlig lånekapital fondsobl</v>
          </cell>
        </row>
        <row r="47">
          <cell r="A47" t="str">
            <v xml:space="preserve">Kapitaldekn.reserve </v>
          </cell>
        </row>
        <row r="48">
          <cell r="A48" t="str">
            <v>Netto ansvarlig kapital</v>
          </cell>
        </row>
        <row r="50">
          <cell r="A50" t="str">
            <v>Beregnet snitt ek</v>
          </cell>
        </row>
        <row r="53">
          <cell r="A53" t="str">
            <v>Kjernkapital eks fondsobligasjon</v>
          </cell>
        </row>
        <row r="54">
          <cell r="A54" t="str">
            <v>Kjernekapitalandel</v>
          </cell>
        </row>
        <row r="55">
          <cell r="A55" t="str">
            <v>Kapitaldekning</v>
          </cell>
        </row>
        <row r="57">
          <cell r="A57" t="str">
            <v>Beregningsgrunnalg</v>
          </cell>
        </row>
        <row r="59">
          <cell r="A59" t="str">
            <v>Resultat</v>
          </cell>
        </row>
        <row r="60">
          <cell r="A60" t="str">
            <v>Rentenetto</v>
          </cell>
        </row>
        <row r="61">
          <cell r="A61" t="str">
            <v>Provisjonsinntekter</v>
          </cell>
        </row>
        <row r="62">
          <cell r="A62" t="str">
            <v>Sum inntekter</v>
          </cell>
        </row>
        <row r="63">
          <cell r="A63" t="str">
            <v>Personalkostnader</v>
          </cell>
        </row>
        <row r="64">
          <cell r="A64" t="str">
            <v>Andre driftskostnader</v>
          </cell>
        </row>
        <row r="65">
          <cell r="A65" t="str">
            <v>Sum driftskostnader</v>
          </cell>
        </row>
        <row r="66">
          <cell r="A66" t="str">
            <v>Resultat ord. drift før tap</v>
          </cell>
        </row>
        <row r="67">
          <cell r="A67" t="str">
            <v>Tap på utlån</v>
          </cell>
        </row>
        <row r="68">
          <cell r="A68" t="str">
            <v>Resultat ordinær virksomhet</v>
          </cell>
        </row>
        <row r="69">
          <cell r="A69" t="str">
            <v>Kursgev /utbytte vp/Anlegg</v>
          </cell>
        </row>
        <row r="70">
          <cell r="A70" t="str">
            <v>SBG/Døtre</v>
          </cell>
        </row>
        <row r="71">
          <cell r="A71" t="str">
            <v xml:space="preserve">Resultat før skatt </v>
          </cell>
        </row>
        <row r="72">
          <cell r="A72" t="str">
            <v>Skatt</v>
          </cell>
        </row>
        <row r="73">
          <cell r="A73" t="str">
            <v>Overskudd</v>
          </cell>
        </row>
        <row r="74">
          <cell r="A74" t="str">
            <v>EK Avkastning</v>
          </cell>
        </row>
        <row r="77">
          <cell r="A77" t="str">
            <v>Kostnader / inntekter</v>
          </cell>
        </row>
        <row r="78">
          <cell r="A78" t="str">
            <v>Kostnader / inntekter (eks vpap)</v>
          </cell>
        </row>
        <row r="80">
          <cell r="A80" t="str">
            <v>Kostnader / inntekter ordinær virksomhet</v>
          </cell>
        </row>
        <row r="84">
          <cell r="A84" t="str">
            <v>Resultat i % av GFK</v>
          </cell>
        </row>
        <row r="85">
          <cell r="A85" t="str">
            <v>Rentenetto</v>
          </cell>
        </row>
        <row r="86">
          <cell r="A86" t="str">
            <v>Provisjonsinntekter</v>
          </cell>
        </row>
        <row r="87">
          <cell r="A87" t="str">
            <v>Sum inntekter</v>
          </cell>
        </row>
        <row r="88">
          <cell r="A88" t="str">
            <v>Personalkostnader</v>
          </cell>
        </row>
        <row r="89">
          <cell r="A89" t="str">
            <v>Andre driftskostnader</v>
          </cell>
        </row>
        <row r="90">
          <cell r="A90" t="str">
            <v>Sum driftskostnader</v>
          </cell>
        </row>
        <row r="91">
          <cell r="A91" t="str">
            <v>Resultat ord. drift før tap</v>
          </cell>
        </row>
        <row r="92">
          <cell r="A92" t="str">
            <v>Tap på utlån</v>
          </cell>
        </row>
        <row r="93">
          <cell r="A93" t="str">
            <v>Resultat ordinær virksomhet</v>
          </cell>
        </row>
        <row r="94">
          <cell r="A94" t="str">
            <v>Kursgev /utbytte vp/Anlegg</v>
          </cell>
        </row>
        <row r="95">
          <cell r="A95" t="str">
            <v>SBG/Døtre</v>
          </cell>
        </row>
        <row r="96">
          <cell r="A96" t="str">
            <v xml:space="preserve">Resultat før skatt </v>
          </cell>
        </row>
        <row r="97">
          <cell r="A97" t="str">
            <v>Skatt</v>
          </cell>
        </row>
        <row r="98">
          <cell r="A98" t="str">
            <v>Overskudd</v>
          </cell>
        </row>
        <row r="100">
          <cell r="A100" t="str">
            <v>nøkkeltall</v>
          </cell>
        </row>
        <row r="103">
          <cell r="A103" t="str">
            <v>Forvaltningskapital</v>
          </cell>
        </row>
        <row r="104">
          <cell r="A104" t="str">
            <v xml:space="preserve">Utlån </v>
          </cell>
        </row>
        <row r="105">
          <cell r="A105" t="str">
            <v>Innskudd</v>
          </cell>
        </row>
        <row r="106">
          <cell r="A106" t="str">
            <v>Innskuddsdekning</v>
          </cell>
        </row>
        <row r="107">
          <cell r="A107" t="str">
            <v>PM andel utlån</v>
          </cell>
        </row>
        <row r="108">
          <cell r="A108" t="str">
            <v>Innskuddsdekning</v>
          </cell>
        </row>
        <row r="111">
          <cell r="A111" t="str">
            <v>Utlånsvekst</v>
          </cell>
        </row>
        <row r="112">
          <cell r="A112" t="str">
            <v>Innskuddsvekst</v>
          </cell>
        </row>
        <row r="114">
          <cell r="A114" t="str">
            <v>Utlånsvekst PM</v>
          </cell>
        </row>
        <row r="115">
          <cell r="A115" t="str">
            <v>Innskuddsvekst PM</v>
          </cell>
        </row>
        <row r="116">
          <cell r="A116" t="str">
            <v>Utlånsvekst BM</v>
          </cell>
        </row>
        <row r="117">
          <cell r="A117" t="str">
            <v>Innskuddsvekst BM</v>
          </cell>
        </row>
        <row r="120">
          <cell r="A120" t="str">
            <v>Utlånsmargin PM</v>
          </cell>
        </row>
        <row r="121">
          <cell r="A121" t="str">
            <v>Innskuddsmargin PM</v>
          </cell>
        </row>
        <row r="122">
          <cell r="A122" t="str">
            <v>Avkastningsmargin PM</v>
          </cell>
        </row>
        <row r="124">
          <cell r="A124" t="str">
            <v>Utlånsmargin BM</v>
          </cell>
        </row>
        <row r="125">
          <cell r="A125" t="str">
            <v>Innskuddsmargin BM</v>
          </cell>
        </row>
        <row r="126">
          <cell r="A126" t="str">
            <v>Avkastningsmargin BM</v>
          </cell>
        </row>
        <row r="129">
          <cell r="A129" t="str">
            <v>Kostnader / inntekter eks vpap</v>
          </cell>
        </row>
        <row r="130">
          <cell r="A130" t="str">
            <v>Kostnader / sum inntekter</v>
          </cell>
        </row>
        <row r="132">
          <cell r="A132" t="str">
            <v>EK-avkastning</v>
          </cell>
        </row>
        <row r="133">
          <cell r="A133" t="str">
            <v>Årsverk (UB)</v>
          </cell>
        </row>
        <row r="152">
          <cell r="A152" t="str">
            <v xml:space="preserve">Sum </v>
          </cell>
        </row>
        <row r="153">
          <cell r="A153" t="str">
            <v>Strategiske hovedmålsettinger</v>
          </cell>
        </row>
        <row r="155">
          <cell r="A155" t="str">
            <v>Lønnsomhet</v>
          </cell>
        </row>
        <row r="156">
          <cell r="A156" t="str">
            <v>Egenkapitalavkastning</v>
          </cell>
        </row>
        <row r="158">
          <cell r="A158" t="str">
            <v>Soliditet</v>
          </cell>
        </row>
        <row r="159">
          <cell r="A159" t="str">
            <v>Kapitaldekning</v>
          </cell>
        </row>
        <row r="160">
          <cell r="A160" t="str">
            <v>Kjernekapitaldekning</v>
          </cell>
        </row>
        <row r="162">
          <cell r="A162" t="str">
            <v>Kostnader, effektivitet</v>
          </cell>
        </row>
        <row r="163">
          <cell r="A163" t="str">
            <v>Kostnader / inntekter eks vpap</v>
          </cell>
        </row>
        <row r="165">
          <cell r="A165" t="str">
            <v>Personmarkedsandel</v>
          </cell>
        </row>
        <row r="166">
          <cell r="A166" t="str">
            <v>Utlån PM / totale utlån</v>
          </cell>
        </row>
        <row r="171">
          <cell r="A171" t="str">
            <v>Kapitalmarked, valuta</v>
          </cell>
        </row>
        <row r="172">
          <cell r="A172" t="str">
            <v>Andre finansieringsinntekter</v>
          </cell>
        </row>
        <row r="173">
          <cell r="A173" t="str">
            <v>Sparing</v>
          </cell>
        </row>
        <row r="174">
          <cell r="A174" t="str">
            <v>Forsikring</v>
          </cell>
        </row>
        <row r="175">
          <cell r="A175" t="str">
            <v>Betaling</v>
          </cell>
        </row>
        <row r="176">
          <cell r="A176" t="str">
            <v>Andre inntekter</v>
          </cell>
        </row>
        <row r="177">
          <cell r="A177" t="str">
            <v>Sum</v>
          </cell>
        </row>
        <row r="181">
          <cell r="A181" t="str">
            <v>Endring fra 2005 til 2006</v>
          </cell>
        </row>
        <row r="183">
          <cell r="A183" t="str">
            <v>Inntekter PM</v>
          </cell>
        </row>
        <row r="184">
          <cell r="A184" t="str">
            <v>Inntekter BM eks KM</v>
          </cell>
        </row>
        <row r="185">
          <cell r="A185" t="str">
            <v>Inntekter Kapitalmarked</v>
          </cell>
        </row>
        <row r="186">
          <cell r="A186" t="str">
            <v>Inntekter Finans</v>
          </cell>
        </row>
        <row r="187">
          <cell r="A187" t="str">
            <v>Sum inntekter</v>
          </cell>
        </row>
        <row r="188">
          <cell r="A188" t="str">
            <v>Driftskostnader</v>
          </cell>
        </row>
        <row r="189">
          <cell r="A189" t="str">
            <v>Tap på utlån</v>
          </cell>
        </row>
        <row r="190">
          <cell r="A190" t="str">
            <v>Finance Credit</v>
          </cell>
        </row>
        <row r="191">
          <cell r="A191" t="str">
            <v>Kursgevinster (inkl anlegg)</v>
          </cell>
        </row>
        <row r="192">
          <cell r="A192" t="str">
            <v>SpareBank 1 Gruppen</v>
          </cell>
        </row>
        <row r="193">
          <cell r="A193" t="str">
            <v>Datterselskaper</v>
          </cell>
        </row>
        <row r="194">
          <cell r="A194" t="str">
            <v>Skatt</v>
          </cell>
        </row>
        <row r="195">
          <cell r="A195" t="str">
            <v>Overskudd</v>
          </cell>
        </row>
        <row r="196">
          <cell r="A196" t="str">
            <v>Til presentasjon</v>
          </cell>
        </row>
        <row r="197">
          <cell r="A197" t="str">
            <v>Forklaring av endring i ek-avkastningen</v>
          </cell>
        </row>
        <row r="198">
          <cell r="A198" t="str">
            <v>Overskudd P2006</v>
          </cell>
        </row>
        <row r="199">
          <cell r="A199" t="str">
            <v>Overskudd B2007</v>
          </cell>
        </row>
        <row r="200">
          <cell r="A200" t="str">
            <v>Endring</v>
          </cell>
        </row>
        <row r="202">
          <cell r="A202" t="str">
            <v>Snitt EK P2006</v>
          </cell>
        </row>
        <row r="203">
          <cell r="A203" t="str">
            <v>Snitt EK B2007</v>
          </cell>
        </row>
        <row r="204">
          <cell r="A204" t="str">
            <v>Endret EK snitt</v>
          </cell>
        </row>
        <row r="206">
          <cell r="A206" t="str">
            <v>Ek-avkastning P2006</v>
          </cell>
        </row>
        <row r="207">
          <cell r="A207" t="str">
            <v>Ek-avkastning B2007</v>
          </cell>
        </row>
        <row r="208">
          <cell r="A208" t="str">
            <v>Endret ek-avkastning</v>
          </cell>
        </row>
        <row r="210">
          <cell r="A210" t="str">
            <v>Fremkommer ved</v>
          </cell>
        </row>
        <row r="211">
          <cell r="A211" t="str">
            <v>Endret EK</v>
          </cell>
        </row>
        <row r="212">
          <cell r="A212" t="str">
            <v>Endret resultat</v>
          </cell>
        </row>
        <row r="213">
          <cell r="A213" t="str">
            <v>Endret ek-avkastning</v>
          </cell>
        </row>
        <row r="216">
          <cell r="A216" t="str">
            <v>Endring fra 2006 til 2007, ek-avkastning</v>
          </cell>
        </row>
        <row r="218">
          <cell r="A218" t="str">
            <v>Resultat ord. drift før tap</v>
          </cell>
        </row>
        <row r="219">
          <cell r="A219" t="str">
            <v>Tap på utlån</v>
          </cell>
        </row>
        <row r="220">
          <cell r="A220" t="str">
            <v>Resultat ordinær virksomhet</v>
          </cell>
        </row>
        <row r="221">
          <cell r="A221" t="str">
            <v>Kursgev /utbytte vp/Anlegg</v>
          </cell>
        </row>
        <row r="222">
          <cell r="A222" t="str">
            <v>SBG/Døtre</v>
          </cell>
        </row>
        <row r="223">
          <cell r="A223" t="str">
            <v xml:space="preserve">Resultat før skatt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ioder"/>
      <sheetName val="Hovedtall ny"/>
      <sheetName val="Cantor Mor"/>
      <sheetName val="Cantor Konsern"/>
      <sheetName val="Ark1"/>
      <sheetName val="Kapitalforvaltning"/>
      <sheetName val="Korreksjon fondsobl. Q417"/>
      <sheetName val="Bal"/>
      <sheetName val="Res"/>
      <sheetName val="Kvt.utv."/>
      <sheetName val="styrets ber"/>
      <sheetName val="Kontantstrøm"/>
      <sheetName val="EK"/>
      <sheetName val="Tap"/>
      <sheetName val="Regnskapsprinsipper"/>
      <sheetName val="Estimater "/>
      <sheetName val="Segment"/>
      <sheetName val="Kapdekn"/>
      <sheetName val="innskudd_utlån"/>
      <sheetName val="drkostn_renteinntekt"/>
      <sheetName val="Res fin instr"/>
      <sheetName val="Tapsnoter"/>
      <sheetName val="eiendel_gjeld"/>
      <sheetName val="Verdipapir"/>
      <sheetName val="VV hierarki"/>
      <sheetName val="Likviditet"/>
      <sheetName val="13 verds. hierarki"/>
      <sheetName val="EK brøk"/>
      <sheetName val="Proforma"/>
      <sheetName val="Ek bevis"/>
      <sheetName val="Utbyttepolitikk"/>
      <sheetName val="Etter balansedag"/>
      <sheetName val="disp"/>
      <sheetName val="disp alt2"/>
      <sheetName val="Tapsprosent"/>
      <sheetName val="Motregn"/>
    </sheetNames>
    <sheetDataSet>
      <sheetData sheetId="0" refreshError="1"/>
      <sheetData sheetId="1">
        <row r="5">
          <cell r="E5">
            <v>4000.8893790000002</v>
          </cell>
        </row>
      </sheetData>
      <sheetData sheetId="2" refreshError="1"/>
      <sheetData sheetId="3" refreshError="1"/>
      <sheetData sheetId="4" refreshError="1"/>
      <sheetData sheetId="5" refreshError="1"/>
      <sheetData sheetId="6" refreshError="1"/>
      <sheetData sheetId="7">
        <row r="5">
          <cell r="G5">
            <v>1149.1918209999999</v>
          </cell>
        </row>
      </sheetData>
      <sheetData sheetId="8">
        <row r="6">
          <cell r="I6">
            <v>8712.1858190000003</v>
          </cell>
        </row>
      </sheetData>
      <sheetData sheetId="9">
        <row r="30">
          <cell r="C30">
            <v>0.21014077095088535</v>
          </cell>
        </row>
      </sheetData>
      <sheetData sheetId="10">
        <row r="70">
          <cell r="C70">
            <v>172581.337</v>
          </cell>
        </row>
        <row r="72">
          <cell r="C72">
            <v>68532.024000000005</v>
          </cell>
        </row>
        <row r="74">
          <cell r="C74">
            <v>0.17549321334909995</v>
          </cell>
        </row>
        <row r="91">
          <cell r="C91">
            <v>48.988480799999998</v>
          </cell>
        </row>
        <row r="92">
          <cell r="C92">
            <v>496.72337219999991</v>
          </cell>
        </row>
      </sheetData>
      <sheetData sheetId="11" refreshError="1"/>
      <sheetData sheetId="12" refreshError="1"/>
      <sheetData sheetId="13" refreshError="1"/>
      <sheetData sheetId="14" refreshError="1"/>
      <sheetData sheetId="15" refreshError="1"/>
      <sheetData sheetId="16">
        <row r="15">
          <cell r="D15">
            <v>1431.3283762000001</v>
          </cell>
        </row>
        <row r="29">
          <cell r="F29">
            <v>412.32132560000002</v>
          </cell>
          <cell r="G29">
            <v>0.76880099999999996</v>
          </cell>
          <cell r="H29">
            <v>375.83050300000002</v>
          </cell>
          <cell r="I29">
            <v>2.567752</v>
          </cell>
          <cell r="J29">
            <v>0</v>
          </cell>
          <cell r="K29">
            <v>297.44542059999958</v>
          </cell>
          <cell r="L29">
            <v>3386.2294710000001</v>
          </cell>
        </row>
        <row r="30">
          <cell r="F30">
            <v>77.304884099999995</v>
          </cell>
          <cell r="G30">
            <v>0</v>
          </cell>
          <cell r="H30">
            <v>0</v>
          </cell>
          <cell r="I30">
            <v>0</v>
          </cell>
          <cell r="J30">
            <v>0</v>
          </cell>
          <cell r="K30">
            <v>-445.17752169999994</v>
          </cell>
          <cell r="L30">
            <v>0</v>
          </cell>
        </row>
        <row r="31">
          <cell r="F31">
            <v>489.6262097</v>
          </cell>
          <cell r="G31">
            <v>0.76880099999999996</v>
          </cell>
          <cell r="H31">
            <v>375.83050300000002</v>
          </cell>
          <cell r="I31">
            <v>2.567752</v>
          </cell>
          <cell r="J31">
            <v>0</v>
          </cell>
          <cell r="K31">
            <v>-147.73210109999991</v>
          </cell>
          <cell r="L31">
            <v>3386.2294710000001</v>
          </cell>
        </row>
        <row r="34">
          <cell r="F34">
            <v>579.92537530000004</v>
          </cell>
          <cell r="G34">
            <v>335.825515</v>
          </cell>
          <cell r="H34">
            <v>226.38711100000003</v>
          </cell>
          <cell r="I34">
            <v>553.02875200000005</v>
          </cell>
          <cell r="J34">
            <v>278.19991600000003</v>
          </cell>
          <cell r="K34">
            <v>-181.12465890000112</v>
          </cell>
          <cell r="L34">
            <v>5132.9507469999999</v>
          </cell>
        </row>
        <row r="35">
          <cell r="F35">
            <v>201.63899470000001</v>
          </cell>
          <cell r="G35">
            <v>288.83684599999998</v>
          </cell>
          <cell r="H35">
            <v>89.170107999999999</v>
          </cell>
          <cell r="I35">
            <v>453.12527299999999</v>
          </cell>
          <cell r="K35">
            <v>67.956801799999994</v>
          </cell>
          <cell r="L35">
            <v>2151.6673639999999</v>
          </cell>
        </row>
      </sheetData>
      <sheetData sheetId="17">
        <row r="28">
          <cell r="F28">
            <v>29674.458974999998</v>
          </cell>
        </row>
      </sheetData>
      <sheetData sheetId="18">
        <row r="28">
          <cell r="F28">
            <v>13131.469548689998</v>
          </cell>
        </row>
      </sheetData>
      <sheetData sheetId="19" refreshError="1"/>
      <sheetData sheetId="20" refreshError="1"/>
      <sheetData sheetId="21">
        <row r="16">
          <cell r="E16">
            <v>105.78125160000002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38">
          <cell r="C38" t="str">
            <v>Sparebankstiftinga Søre Sunnmøre</v>
          </cell>
        </row>
      </sheetData>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tabColor theme="1"/>
  </sheetPr>
  <dimension ref="B1:R28"/>
  <sheetViews>
    <sheetView showGridLines="0" topLeftCell="A4" zoomScaleNormal="100" zoomScaleSheetLayoutView="70" zoomScalePageLayoutView="60" workbookViewId="0">
      <selection activeCell="Q4" sqref="Q4"/>
    </sheetView>
  </sheetViews>
  <sheetFormatPr baseColWidth="10" defaultColWidth="11.42578125" defaultRowHeight="14.25"/>
  <cols>
    <col min="1" max="1" width="2.7109375" style="2" customWidth="1"/>
    <col min="2" max="2" width="13" style="2" customWidth="1"/>
    <col min="3" max="3" width="11.42578125" style="2" customWidth="1"/>
    <col min="4" max="6" width="11.42578125" style="2"/>
    <col min="7" max="8" width="11.42578125" style="2" customWidth="1"/>
    <col min="9" max="9" width="14.140625" style="2" customWidth="1"/>
    <col min="10" max="10" width="2.7109375" style="2" customWidth="1"/>
    <col min="11" max="11" width="11.7109375" style="2" customWidth="1"/>
    <col min="12" max="12" width="11.42578125" style="2"/>
    <col min="13" max="13" width="21.42578125" style="2" customWidth="1"/>
    <col min="14" max="15" width="11.42578125" style="2"/>
    <col min="16" max="16" width="16" style="2" customWidth="1"/>
    <col min="17" max="17" width="8.85546875" style="2" customWidth="1"/>
    <col min="18" max="18" width="2.7109375" style="2" customWidth="1"/>
    <col min="19" max="16384" width="11.42578125" style="2"/>
  </cols>
  <sheetData>
    <row r="1" spans="2:18" ht="21" customHeight="1">
      <c r="K1" s="39"/>
      <c r="L1" s="39"/>
      <c r="M1" s="39"/>
      <c r="N1" s="39"/>
      <c r="O1" s="39"/>
      <c r="P1" s="39"/>
      <c r="Q1" s="39"/>
      <c r="R1" s="39"/>
    </row>
    <row r="2" spans="2:18" ht="30.75">
      <c r="B2" s="23" t="s">
        <v>23</v>
      </c>
      <c r="L2" s="46"/>
    </row>
    <row r="3" spans="2:18" ht="21" customHeight="1">
      <c r="B3" s="26" t="s">
        <v>24</v>
      </c>
    </row>
    <row r="5" spans="2:18" ht="15">
      <c r="B5" s="270" t="e">
        <f>#REF!</f>
        <v>#REF!</v>
      </c>
    </row>
    <row r="6" spans="2:18" ht="44.25">
      <c r="B6" s="48" t="s">
        <v>587</v>
      </c>
      <c r="L6" s="47"/>
    </row>
    <row r="11" spans="2:18" ht="18">
      <c r="M11" s="3"/>
    </row>
    <row r="13" spans="2:18" ht="15">
      <c r="L13" s="4"/>
    </row>
    <row r="19" spans="12:16" ht="15">
      <c r="L19" s="4"/>
    </row>
    <row r="20" spans="12:16">
      <c r="P20" s="24"/>
    </row>
    <row r="21" spans="12:16">
      <c r="P21" s="24"/>
    </row>
    <row r="25" spans="12:16" ht="22.5">
      <c r="L25" s="46"/>
    </row>
    <row r="26" spans="12:16">
      <c r="L26" s="5"/>
      <c r="M26" s="5"/>
      <c r="N26" s="5"/>
    </row>
    <row r="27" spans="12:16">
      <c r="L27" s="5"/>
      <c r="M27" s="5"/>
      <c r="N27" s="5"/>
    </row>
    <row r="28" spans="12:16">
      <c r="L28" s="5"/>
      <c r="M28" s="5"/>
      <c r="N28" s="5"/>
    </row>
  </sheetData>
  <pageMargins left="0.25" right="0.25" top="0.75" bottom="0.75" header="0.3" footer="0.3"/>
  <pageSetup paperSize="9" orientation="portrait" r:id="rId1"/>
  <headerFooter>
    <oddFooter>&amp;L_x000D_&amp;1#&amp;"Calibri"&amp;12&amp;KAF6400 F O R T R O L I G</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tabColor rgb="FF002060"/>
  </sheetPr>
  <dimension ref="A1:T201"/>
  <sheetViews>
    <sheetView showGridLines="0" topLeftCell="A157" zoomScale="120" zoomScaleNormal="120" workbookViewId="0">
      <selection activeCell="I201" sqref="I201"/>
    </sheetView>
  </sheetViews>
  <sheetFormatPr baseColWidth="10" defaultColWidth="11.42578125" defaultRowHeight="14.25"/>
  <cols>
    <col min="1" max="1" width="2.7109375" style="2" customWidth="1"/>
    <col min="2" max="2" width="29" style="2" customWidth="1"/>
    <col min="3" max="3" width="8.5703125" style="2" customWidth="1"/>
    <col min="4" max="4" width="7.42578125" style="2" customWidth="1"/>
    <col min="5" max="5" width="7.85546875" style="2" customWidth="1"/>
    <col min="6" max="6" width="8" style="2" bestFit="1" customWidth="1"/>
    <col min="7" max="7" width="7.42578125" style="2" customWidth="1"/>
    <col min="8" max="8" width="7.7109375" style="2" customWidth="1"/>
    <col min="9" max="10" width="7.5703125" style="2" customWidth="1"/>
    <col min="11" max="11" width="7.85546875" style="2" bestFit="1" customWidth="1"/>
    <col min="12" max="12" width="6.7109375" style="2" customWidth="1"/>
    <col min="13" max="13" width="2.7109375" style="2" customWidth="1"/>
    <col min="14" max="14" width="11.42578125" style="2" customWidth="1"/>
    <col min="15" max="16384" width="11.42578125" style="2"/>
  </cols>
  <sheetData>
    <row r="1" spans="1:15" ht="22.5">
      <c r="B1" s="46" t="s">
        <v>448</v>
      </c>
    </row>
    <row r="2" spans="1:15">
      <c r="C2" s="135"/>
      <c r="D2" s="135"/>
      <c r="E2" s="135"/>
      <c r="F2" s="135"/>
      <c r="G2" s="135"/>
      <c r="H2" s="135"/>
      <c r="I2" s="135"/>
      <c r="J2" s="135"/>
      <c r="K2" s="135"/>
    </row>
    <row r="3" spans="1:15">
      <c r="B3" s="12" t="s">
        <v>246</v>
      </c>
    </row>
    <row r="4" spans="1:15" ht="2.1" customHeight="1">
      <c r="B4" s="25"/>
      <c r="C4" s="6"/>
      <c r="D4" s="6"/>
      <c r="E4" s="6"/>
      <c r="F4" s="6"/>
      <c r="G4" s="6"/>
      <c r="H4" s="6"/>
      <c r="I4" s="6"/>
      <c r="J4" s="6"/>
      <c r="K4" s="6"/>
    </row>
    <row r="5" spans="1:15" ht="9.75" customHeight="1">
      <c r="B5" s="12"/>
    </row>
    <row r="6" spans="1:15">
      <c r="A6" s="13"/>
      <c r="C6" s="33" t="s">
        <v>607</v>
      </c>
      <c r="D6" s="33" t="s">
        <v>608</v>
      </c>
      <c r="E6" s="33" t="s">
        <v>609</v>
      </c>
      <c r="F6" s="33" t="s">
        <v>50</v>
      </c>
      <c r="G6" s="33" t="s">
        <v>607</v>
      </c>
      <c r="H6" s="33" t="s">
        <v>608</v>
      </c>
      <c r="I6" s="33" t="s">
        <v>609</v>
      </c>
      <c r="J6" s="33" t="s">
        <v>50</v>
      </c>
      <c r="K6" s="33" t="s">
        <v>607</v>
      </c>
    </row>
    <row r="7" spans="1:15">
      <c r="B7" s="18" t="s">
        <v>62</v>
      </c>
      <c r="C7" s="28">
        <v>2024</v>
      </c>
      <c r="D7" s="29">
        <v>2024</v>
      </c>
      <c r="E7" s="29">
        <v>2024</v>
      </c>
      <c r="F7" s="29">
        <v>2023</v>
      </c>
      <c r="G7" s="29">
        <v>2023</v>
      </c>
      <c r="H7" s="29">
        <v>2023</v>
      </c>
      <c r="I7" s="29">
        <v>2023</v>
      </c>
      <c r="J7" s="29">
        <v>2022</v>
      </c>
      <c r="K7" s="29">
        <v>2022</v>
      </c>
    </row>
    <row r="8" spans="1:15" ht="5.0999999999999996" customHeight="1">
      <c r="B8" s="7"/>
      <c r="C8" s="149"/>
      <c r="D8" s="207"/>
      <c r="E8" s="7"/>
      <c r="F8" s="207"/>
      <c r="G8" s="207"/>
      <c r="H8" s="207"/>
      <c r="I8" s="207"/>
      <c r="J8" s="7"/>
      <c r="K8" s="207"/>
    </row>
    <row r="9" spans="1:15" ht="15">
      <c r="B9" s="9" t="s">
        <v>292</v>
      </c>
      <c r="C9" s="15">
        <v>13131.469548689998</v>
      </c>
      <c r="D9" s="9">
        <v>12756.424425550018</v>
      </c>
      <c r="E9" s="9">
        <v>12397.680380169983</v>
      </c>
      <c r="F9" s="9">
        <v>12488.989897629981</v>
      </c>
      <c r="G9" s="9">
        <v>12141.179421169994</v>
      </c>
      <c r="H9" s="9">
        <v>11790.683091440009</v>
      </c>
      <c r="I9" s="9">
        <v>11213.917406529978</v>
      </c>
      <c r="J9" s="9">
        <v>11140.057140659981</v>
      </c>
      <c r="K9" s="9">
        <v>10388.60594954999</v>
      </c>
      <c r="N9" s="196"/>
    </row>
    <row r="10" spans="1:15">
      <c r="B10" s="9" t="s">
        <v>476</v>
      </c>
      <c r="C10" s="15">
        <v>6388.1368415299994</v>
      </c>
      <c r="D10" s="9">
        <v>5654.7259066300021</v>
      </c>
      <c r="E10" s="9">
        <v>5626.1372561800026</v>
      </c>
      <c r="F10" s="9">
        <v>5487.6280078800019</v>
      </c>
      <c r="G10" s="9">
        <v>6370.5345096600031</v>
      </c>
      <c r="H10" s="9">
        <v>6396.6100423400021</v>
      </c>
      <c r="I10" s="9">
        <v>7122.668220290001</v>
      </c>
      <c r="J10" s="9">
        <v>7075.4256368100005</v>
      </c>
      <c r="K10" s="9">
        <v>7015.7168604700028</v>
      </c>
      <c r="N10" s="139"/>
      <c r="O10" s="139"/>
    </row>
    <row r="11" spans="1:15">
      <c r="B11" s="9" t="s">
        <v>255</v>
      </c>
      <c r="C11" s="15">
        <v>3057.7493809500002</v>
      </c>
      <c r="D11" s="9">
        <v>2650.4569335799993</v>
      </c>
      <c r="E11" s="9">
        <v>2498.99475661</v>
      </c>
      <c r="F11" s="9">
        <v>2472.78922397</v>
      </c>
      <c r="G11" s="9">
        <v>2977.934298910001</v>
      </c>
      <c r="H11" s="9">
        <v>2315.3927280999992</v>
      </c>
      <c r="I11" s="9">
        <v>2178.9752915200002</v>
      </c>
      <c r="J11" s="9">
        <v>2655.6070446100007</v>
      </c>
      <c r="K11" s="9">
        <v>2506.9746257599986</v>
      </c>
    </row>
    <row r="12" spans="1:15">
      <c r="B12" s="9" t="s">
        <v>293</v>
      </c>
      <c r="C12" s="15">
        <v>4476.3489599600007</v>
      </c>
      <c r="D12" s="9">
        <v>3933.5543589700032</v>
      </c>
      <c r="E12" s="9">
        <v>3805.8723433400041</v>
      </c>
      <c r="F12" s="9">
        <v>3756.6378682599998</v>
      </c>
      <c r="G12" s="9">
        <v>3842.7686456400015</v>
      </c>
      <c r="H12" s="9">
        <v>3683.3790978400034</v>
      </c>
      <c r="I12" s="9">
        <v>3320.6198678500036</v>
      </c>
      <c r="J12" s="9">
        <v>3149.662240229999</v>
      </c>
      <c r="K12" s="9">
        <v>2832.7535542899968</v>
      </c>
    </row>
    <row r="13" spans="1:15">
      <c r="B13" s="9" t="s">
        <v>256</v>
      </c>
      <c r="C13" s="15">
        <v>6724.7215175198344</v>
      </c>
      <c r="D13" s="9">
        <v>7366.5367978598415</v>
      </c>
      <c r="E13" s="9">
        <v>7483.9033632598048</v>
      </c>
      <c r="F13" s="9">
        <v>7353.1061105997505</v>
      </c>
      <c r="G13" s="9">
        <v>7360.106168549778</v>
      </c>
      <c r="H13" s="9">
        <v>7533.8935878398916</v>
      </c>
      <c r="I13" s="9">
        <v>6085.9068556998955</v>
      </c>
      <c r="J13" s="9">
        <v>5526.4003417699414</v>
      </c>
      <c r="K13" s="9">
        <v>5435.721594469881</v>
      </c>
    </row>
    <row r="14" spans="1:15">
      <c r="B14" s="9" t="s">
        <v>257</v>
      </c>
      <c r="C14" s="15">
        <v>3958.9022369099966</v>
      </c>
      <c r="D14" s="9">
        <v>3992.5388633399939</v>
      </c>
      <c r="E14" s="9">
        <v>3961.099881389996</v>
      </c>
      <c r="F14" s="9">
        <v>3777.1917605699955</v>
      </c>
      <c r="G14" s="9">
        <v>3682.1813247699956</v>
      </c>
      <c r="H14" s="9">
        <v>3786.1200640499992</v>
      </c>
      <c r="I14" s="9">
        <v>3871.9602408900059</v>
      </c>
      <c r="J14" s="9">
        <v>3632.3965205600034</v>
      </c>
      <c r="K14" s="9">
        <v>3471.0341344299945</v>
      </c>
    </row>
    <row r="15" spans="1:15">
      <c r="B15" s="9" t="s">
        <v>258</v>
      </c>
      <c r="C15" s="15">
        <v>4846.270613839999</v>
      </c>
      <c r="D15" s="9">
        <v>4850.3504482199996</v>
      </c>
      <c r="E15" s="9">
        <v>5065.5050921800002</v>
      </c>
      <c r="F15" s="9">
        <v>6029.7955625600007</v>
      </c>
      <c r="G15" s="9">
        <v>5956.7139367400014</v>
      </c>
      <c r="H15" s="9">
        <v>5944.3978733800004</v>
      </c>
      <c r="I15" s="9">
        <v>5700.4529342800006</v>
      </c>
      <c r="J15" s="9">
        <v>5381.5173252799996</v>
      </c>
      <c r="K15" s="9">
        <v>5312.6657626099986</v>
      </c>
    </row>
    <row r="16" spans="1:15">
      <c r="B16" s="9" t="s">
        <v>259</v>
      </c>
      <c r="C16" s="15">
        <v>25320.485923609998</v>
      </c>
      <c r="D16" s="9">
        <v>23658.275944590001</v>
      </c>
      <c r="E16" s="9">
        <v>22237.105150430001</v>
      </c>
      <c r="F16" s="9">
        <v>21399.639254209997</v>
      </c>
      <c r="G16" s="9">
        <v>20646.082478420001</v>
      </c>
      <c r="H16" s="9">
        <v>20737.510842690022</v>
      </c>
      <c r="I16" s="9">
        <v>19702.848167130014</v>
      </c>
      <c r="J16" s="9">
        <v>18839.887687930008</v>
      </c>
      <c r="K16" s="9">
        <v>18501.100971600019</v>
      </c>
    </row>
    <row r="17" spans="2:17">
      <c r="B17" s="9" t="s">
        <v>260</v>
      </c>
      <c r="C17" s="15">
        <v>5363.7127961000033</v>
      </c>
      <c r="D17" s="9">
        <v>5406.2864893100041</v>
      </c>
      <c r="E17" s="9">
        <v>4903.5727813000058</v>
      </c>
      <c r="F17" s="9">
        <v>5147.9044775000002</v>
      </c>
      <c r="G17" s="9">
        <v>5192.5468212700025</v>
      </c>
      <c r="H17" s="9">
        <v>5134.4201939099994</v>
      </c>
      <c r="I17" s="9">
        <v>4635.2190354599988</v>
      </c>
      <c r="J17" s="9">
        <v>4312.3304046799967</v>
      </c>
      <c r="K17" s="9">
        <v>4530.1001776899975</v>
      </c>
    </row>
    <row r="18" spans="2:17">
      <c r="B18" s="9" t="s">
        <v>261</v>
      </c>
      <c r="C18" s="15">
        <v>7271.7592597899975</v>
      </c>
      <c r="D18" s="9">
        <v>7043.7896986100004</v>
      </c>
      <c r="E18" s="9">
        <v>7423.5963121900004</v>
      </c>
      <c r="F18" s="9">
        <v>6459.4327743599952</v>
      </c>
      <c r="G18" s="9">
        <v>5817.5430969800036</v>
      </c>
      <c r="H18" s="9">
        <v>6712.4556953600004</v>
      </c>
      <c r="I18" s="9">
        <v>6182.0272572200001</v>
      </c>
      <c r="J18" s="9">
        <v>6374.5578948899965</v>
      </c>
      <c r="K18" s="9">
        <v>6721.0913964699985</v>
      </c>
    </row>
    <row r="19" spans="2:17">
      <c r="B19" s="9" t="s">
        <v>262</v>
      </c>
      <c r="C19" s="15">
        <v>65.90646575000001</v>
      </c>
      <c r="D19" s="9">
        <v>34.720995949999988</v>
      </c>
      <c r="E19" s="9">
        <v>45.76785542999999</v>
      </c>
      <c r="F19" s="9">
        <v>39.083577460000001</v>
      </c>
      <c r="G19" s="9">
        <v>35.500991219999996</v>
      </c>
      <c r="H19" s="9">
        <v>33.105095540000036</v>
      </c>
      <c r="I19" s="9">
        <v>37.389024120000052</v>
      </c>
      <c r="J19" s="9">
        <v>35.43982779000001</v>
      </c>
      <c r="K19" s="9">
        <v>138.79093762000019</v>
      </c>
    </row>
    <row r="20" spans="2:17">
      <c r="B20" s="30" t="s">
        <v>263</v>
      </c>
      <c r="C20" s="328">
        <v>1428.8707101600462</v>
      </c>
      <c r="D20" s="333">
        <v>1338.9931771999527</v>
      </c>
      <c r="E20" s="334">
        <v>1958.1946946701246</v>
      </c>
      <c r="F20" s="30">
        <v>2140.4288670002616</v>
      </c>
      <c r="G20" s="30">
        <v>1493.1657056803115</v>
      </c>
      <c r="H20" s="30">
        <v>1395.1008208800624</v>
      </c>
      <c r="I20" s="30">
        <v>1093.5779513197533</v>
      </c>
      <c r="J20" s="30">
        <v>1288.1802675398474</v>
      </c>
      <c r="K20" s="30">
        <v>1618.6024909200835</v>
      </c>
    </row>
    <row r="21" spans="2:17">
      <c r="B21" s="10" t="s">
        <v>264</v>
      </c>
      <c r="C21" s="329">
        <v>82034.334254809874</v>
      </c>
      <c r="D21" s="335">
        <v>78686.654039809815</v>
      </c>
      <c r="E21" s="335">
        <v>77407.429867149913</v>
      </c>
      <c r="F21" s="70">
        <v>76552.627381999991</v>
      </c>
      <c r="G21" s="70">
        <v>75516.257399010094</v>
      </c>
      <c r="H21" s="70">
        <v>75463.069133369994</v>
      </c>
      <c r="I21" s="70">
        <v>71145.562252309654</v>
      </c>
      <c r="J21" s="70">
        <v>69411.462332749783</v>
      </c>
      <c r="K21" s="70">
        <v>68473.158455879951</v>
      </c>
    </row>
    <row r="22" spans="2:17">
      <c r="B22" s="27" t="s">
        <v>265</v>
      </c>
      <c r="C22" s="330">
        <v>165113.63535787014</v>
      </c>
      <c r="D22" s="336">
        <v>163145.52259689054</v>
      </c>
      <c r="E22" s="336">
        <v>160863.05524869004</v>
      </c>
      <c r="F22" s="332">
        <v>159776.73725677005</v>
      </c>
      <c r="G22" s="332">
        <v>158800.22343215038</v>
      </c>
      <c r="H22" s="332">
        <v>156636.84999301998</v>
      </c>
      <c r="I22" s="332">
        <v>142821.68728355074</v>
      </c>
      <c r="J22" s="332">
        <v>141832.65292092049</v>
      </c>
      <c r="K22" s="332">
        <v>140426.37355753026</v>
      </c>
      <c r="N22" s="172"/>
    </row>
    <row r="23" spans="2:17" ht="18">
      <c r="B23" s="126" t="s">
        <v>466</v>
      </c>
      <c r="C23" s="329">
        <v>247147.96961268003</v>
      </c>
      <c r="D23" s="70">
        <v>241832.17663670034</v>
      </c>
      <c r="E23" s="70">
        <v>238270.48511583995</v>
      </c>
      <c r="F23" s="70">
        <v>236329.36463877006</v>
      </c>
      <c r="G23" s="70">
        <v>234316.48083116047</v>
      </c>
      <c r="H23" s="70">
        <v>232099.91912638996</v>
      </c>
      <c r="I23" s="70">
        <v>213967.24953586038</v>
      </c>
      <c r="J23" s="70">
        <v>211244.11525367026</v>
      </c>
      <c r="K23" s="70">
        <v>208899.53201341021</v>
      </c>
      <c r="N23" s="172"/>
      <c r="O23" s="172"/>
    </row>
    <row r="24" spans="2:17">
      <c r="B24" s="9" t="s">
        <v>500</v>
      </c>
      <c r="C24" s="331">
        <v>65982.533395970007</v>
      </c>
      <c r="D24" s="71">
        <v>66786.005846319997</v>
      </c>
      <c r="E24" s="71">
        <v>67249.201942809988</v>
      </c>
      <c r="F24" s="71">
        <v>64718.635155389995</v>
      </c>
      <c r="G24" s="71">
        <v>63616.024570720001</v>
      </c>
      <c r="H24" s="71">
        <v>63526.984785849992</v>
      </c>
      <c r="I24" s="71">
        <v>59054.282661439989</v>
      </c>
      <c r="J24" s="71">
        <v>56875.575897889998</v>
      </c>
      <c r="K24" s="71">
        <v>57051.321759910003</v>
      </c>
      <c r="N24" s="194"/>
      <c r="O24" s="194"/>
    </row>
    <row r="25" spans="2:17">
      <c r="B25" s="30" t="s">
        <v>496</v>
      </c>
      <c r="C25" s="328">
        <v>1575.7661733299999</v>
      </c>
      <c r="D25" s="333">
        <v>1605.9015393299999</v>
      </c>
      <c r="E25" s="333">
        <v>1695.2669073299999</v>
      </c>
      <c r="F25" s="333">
        <v>1748.8855713399998</v>
      </c>
      <c r="G25" s="333">
        <v>1760.5033155199999</v>
      </c>
      <c r="H25" s="333">
        <v>1754.3612792399999</v>
      </c>
      <c r="I25" s="333">
        <v>1732.35428944</v>
      </c>
      <c r="J25" s="333">
        <v>1739.1387134399999</v>
      </c>
      <c r="K25" s="333">
        <v>1601.29270344</v>
      </c>
      <c r="O25" s="172"/>
    </row>
    <row r="26" spans="2:17">
      <c r="B26" s="32" t="s">
        <v>266</v>
      </c>
      <c r="C26" s="330">
        <v>179589.67004338003</v>
      </c>
      <c r="D26" s="332">
        <v>173440.26925105034</v>
      </c>
      <c r="E26" s="332">
        <v>169326.01626569996</v>
      </c>
      <c r="F26" s="332">
        <v>169861.84391204006</v>
      </c>
      <c r="G26" s="332">
        <v>168939.95294492046</v>
      </c>
      <c r="H26" s="332">
        <v>166818.57306129998</v>
      </c>
      <c r="I26" s="332">
        <v>153180.61258498038</v>
      </c>
      <c r="J26" s="332">
        <v>152629.40064234025</v>
      </c>
      <c r="K26" s="332">
        <v>150246.9175500602</v>
      </c>
      <c r="N26" s="172"/>
    </row>
    <row r="27" spans="2:17">
      <c r="B27" s="9"/>
      <c r="C27" s="286"/>
      <c r="D27" s="283"/>
      <c r="E27" s="283"/>
      <c r="F27" s="283"/>
      <c r="G27" s="283"/>
      <c r="H27" s="283"/>
      <c r="I27" s="273"/>
      <c r="J27" s="273"/>
      <c r="K27" s="273"/>
    </row>
    <row r="28" spans="2:17">
      <c r="B28" s="9" t="s">
        <v>497</v>
      </c>
      <c r="C28" s="315">
        <v>0.3319239659681229</v>
      </c>
      <c r="D28" s="316">
        <v>0.32537710710853507</v>
      </c>
      <c r="E28" s="316">
        <v>0.32487208740737128</v>
      </c>
      <c r="F28" s="21">
        <v>0.32392346799142308</v>
      </c>
      <c r="G28" s="21">
        <v>0.32228316647271699</v>
      </c>
      <c r="H28" s="21">
        <v>0.32513182002565283</v>
      </c>
      <c r="I28" s="21">
        <v>0.33250678506472009</v>
      </c>
      <c r="J28" s="21">
        <v>0.32858412292052613</v>
      </c>
      <c r="K28" s="21">
        <v>0.32778033438334536</v>
      </c>
      <c r="P28" s="155"/>
      <c r="Q28" s="155"/>
    </row>
    <row r="29" spans="2:17">
      <c r="B29" s="30" t="s">
        <v>498</v>
      </c>
      <c r="C29" s="324">
        <v>0.6680760340318771</v>
      </c>
      <c r="D29" s="326">
        <v>0.67462289289146504</v>
      </c>
      <c r="E29" s="326">
        <v>0.67512791259262872</v>
      </c>
      <c r="F29" s="49">
        <v>0.67607653200857687</v>
      </c>
      <c r="G29" s="49">
        <v>0.67771683352728296</v>
      </c>
      <c r="H29" s="49">
        <v>0.67486817997434723</v>
      </c>
      <c r="I29" s="49">
        <v>0.66749321493528002</v>
      </c>
      <c r="J29" s="49">
        <v>0.67141587707947392</v>
      </c>
      <c r="K29" s="49">
        <v>0.67221966561665469</v>
      </c>
      <c r="P29" s="172"/>
    </row>
    <row r="30" spans="2:17">
      <c r="B30" s="9"/>
      <c r="C30" s="21"/>
      <c r="D30" s="21"/>
      <c r="E30" s="21"/>
      <c r="F30" s="21"/>
      <c r="G30" s="21"/>
      <c r="H30" s="21"/>
      <c r="I30" s="21"/>
      <c r="J30" s="21"/>
      <c r="K30" s="21"/>
      <c r="N30" s="172"/>
    </row>
    <row r="31" spans="2:17">
      <c r="B31" s="18" t="s">
        <v>246</v>
      </c>
      <c r="C31" s="21"/>
      <c r="D31" s="21"/>
      <c r="E31" s="21"/>
      <c r="F31" s="21"/>
      <c r="G31" s="21"/>
      <c r="H31" s="21"/>
      <c r="I31" s="21"/>
      <c r="J31" s="21"/>
      <c r="K31" s="21"/>
    </row>
    <row r="32" spans="2:17">
      <c r="B32" s="9"/>
      <c r="C32" s="21"/>
      <c r="D32" s="21"/>
      <c r="E32" s="21"/>
      <c r="F32" s="21"/>
      <c r="G32" s="21"/>
      <c r="H32" s="21"/>
      <c r="I32" s="21"/>
      <c r="J32" s="21"/>
      <c r="K32" s="21"/>
    </row>
    <row r="33" spans="2:11">
      <c r="B33" s="9"/>
      <c r="C33" s="21"/>
      <c r="D33" s="21"/>
      <c r="E33" s="21"/>
      <c r="F33" s="21"/>
      <c r="G33" s="21"/>
      <c r="H33" s="21"/>
      <c r="I33" s="21"/>
      <c r="J33" s="21"/>
      <c r="K33" s="21"/>
    </row>
    <row r="34" spans="2:11">
      <c r="B34" s="9"/>
      <c r="C34" s="21"/>
      <c r="D34" s="21"/>
      <c r="E34" s="21"/>
      <c r="F34" s="21"/>
      <c r="G34" s="21"/>
      <c r="H34" s="21"/>
      <c r="I34" s="21"/>
      <c r="J34" s="21"/>
      <c r="K34" s="21"/>
    </row>
    <row r="35" spans="2:11">
      <c r="B35" s="9"/>
      <c r="C35" s="21"/>
      <c r="D35" s="21"/>
      <c r="E35" s="21"/>
      <c r="F35" s="21"/>
      <c r="G35" s="21"/>
      <c r="H35" s="21"/>
      <c r="I35" s="21"/>
      <c r="J35" s="21"/>
      <c r="K35" s="21"/>
    </row>
    <row r="36" spans="2:11">
      <c r="B36" s="9"/>
      <c r="C36" s="21"/>
      <c r="D36" s="21"/>
      <c r="E36" s="21"/>
      <c r="F36" s="21"/>
      <c r="G36" s="21"/>
      <c r="H36" s="21"/>
      <c r="I36" s="21"/>
      <c r="J36" s="21"/>
      <c r="K36" s="21"/>
    </row>
    <row r="37" spans="2:11">
      <c r="B37" s="9"/>
      <c r="C37" s="21"/>
      <c r="D37" s="21"/>
      <c r="E37" s="21"/>
      <c r="F37" s="21"/>
      <c r="G37" s="21"/>
      <c r="H37" s="21"/>
      <c r="I37" s="21"/>
      <c r="J37" s="21"/>
      <c r="K37" s="21"/>
    </row>
    <row r="38" spans="2:11">
      <c r="B38" s="9"/>
      <c r="C38" s="21"/>
      <c r="D38" s="21"/>
      <c r="E38" s="21"/>
      <c r="F38" s="21"/>
      <c r="G38" s="21"/>
      <c r="H38" s="21"/>
      <c r="I38" s="21"/>
      <c r="J38" s="21"/>
      <c r="K38" s="21"/>
    </row>
    <row r="39" spans="2:11">
      <c r="B39" s="9"/>
      <c r="C39" s="21"/>
      <c r="D39" s="21"/>
      <c r="E39" s="21"/>
      <c r="F39" s="21"/>
      <c r="G39" s="21"/>
      <c r="H39" s="21"/>
      <c r="I39" s="21"/>
      <c r="J39" s="21"/>
      <c r="K39" s="21"/>
    </row>
    <row r="40" spans="2:11">
      <c r="B40" s="9"/>
      <c r="C40" s="21"/>
      <c r="D40" s="21"/>
      <c r="E40" s="21"/>
      <c r="F40" s="21"/>
      <c r="G40" s="21"/>
      <c r="H40" s="21"/>
      <c r="I40" s="21"/>
      <c r="J40" s="21"/>
      <c r="K40" s="21"/>
    </row>
    <row r="41" spans="2:11">
      <c r="B41" s="9"/>
      <c r="C41" s="21"/>
      <c r="D41" s="21"/>
      <c r="E41" s="21"/>
      <c r="F41" s="21"/>
      <c r="G41" s="21"/>
      <c r="H41" s="21"/>
      <c r="I41" s="21"/>
      <c r="J41" s="21"/>
      <c r="K41" s="21"/>
    </row>
    <row r="42" spans="2:11">
      <c r="B42" s="9"/>
      <c r="C42" s="21"/>
      <c r="D42" s="21"/>
      <c r="E42" s="21"/>
      <c r="F42" s="21"/>
      <c r="G42" s="21"/>
      <c r="H42" s="21"/>
      <c r="I42" s="21"/>
      <c r="J42" s="21"/>
      <c r="K42" s="21"/>
    </row>
    <row r="43" spans="2:11">
      <c r="B43" s="9"/>
      <c r="C43" s="21"/>
      <c r="D43" s="21"/>
      <c r="E43" s="21"/>
      <c r="F43" s="21"/>
      <c r="G43" s="21"/>
      <c r="H43" s="21"/>
      <c r="I43" s="21"/>
      <c r="J43" s="21"/>
      <c r="K43" s="21"/>
    </row>
    <row r="44" spans="2:11">
      <c r="B44" s="9"/>
      <c r="C44" s="21"/>
      <c r="D44" s="21"/>
      <c r="E44" s="21"/>
      <c r="F44" s="21"/>
      <c r="G44" s="21"/>
      <c r="H44" s="21"/>
      <c r="I44" s="21"/>
      <c r="J44" s="21"/>
      <c r="K44" s="21"/>
    </row>
    <row r="45" spans="2:11">
      <c r="B45" s="9"/>
      <c r="C45" s="21"/>
      <c r="D45" s="21"/>
      <c r="E45" s="21"/>
      <c r="F45" s="21"/>
      <c r="G45" s="21"/>
      <c r="H45" s="21"/>
      <c r="I45" s="21"/>
      <c r="J45" s="21"/>
      <c r="K45" s="21"/>
    </row>
    <row r="46" spans="2:11">
      <c r="B46" s="9"/>
      <c r="C46" s="21"/>
      <c r="D46" s="21"/>
      <c r="E46" s="21"/>
      <c r="F46" s="21"/>
      <c r="G46" s="21"/>
      <c r="H46" s="21"/>
      <c r="I46" s="21"/>
      <c r="J46" s="21"/>
      <c r="K46" s="21"/>
    </row>
    <row r="47" spans="2:11">
      <c r="B47" s="9"/>
      <c r="C47" s="21"/>
      <c r="D47" s="21"/>
      <c r="E47" s="21"/>
      <c r="F47" s="21"/>
      <c r="G47" s="21"/>
      <c r="H47" s="21"/>
      <c r="I47" s="21"/>
      <c r="J47" s="21"/>
      <c r="K47" s="21"/>
    </row>
    <row r="48" spans="2:11">
      <c r="B48" s="12" t="s">
        <v>492</v>
      </c>
    </row>
    <row r="49" spans="2:12" ht="2.1" customHeight="1">
      <c r="B49" s="25"/>
      <c r="C49" s="6"/>
      <c r="D49" s="6"/>
      <c r="E49" s="6"/>
      <c r="F49" s="6"/>
      <c r="G49" s="6"/>
      <c r="H49" s="6"/>
      <c r="I49" s="6"/>
      <c r="J49" s="6"/>
      <c r="K49" s="6"/>
    </row>
    <row r="50" spans="2:12" ht="12" customHeight="1">
      <c r="B50" s="12"/>
    </row>
    <row r="51" spans="2:12">
      <c r="C51" s="402" t="s">
        <v>407</v>
      </c>
      <c r="D51" s="402"/>
      <c r="E51" s="72" t="s">
        <v>280</v>
      </c>
    </row>
    <row r="52" spans="2:12">
      <c r="B52" s="18" t="s">
        <v>267</v>
      </c>
      <c r="C52" s="65" t="s">
        <v>278</v>
      </c>
      <c r="D52" s="65" t="s">
        <v>279</v>
      </c>
      <c r="E52" s="405" t="s">
        <v>147</v>
      </c>
      <c r="F52" s="406"/>
    </row>
    <row r="53" spans="2:12" ht="5.0999999999999996" customHeight="1">
      <c r="C53" s="149"/>
      <c r="D53" s="169"/>
      <c r="E53" s="407"/>
      <c r="F53" s="407"/>
    </row>
    <row r="54" spans="2:12">
      <c r="B54" s="9" t="s">
        <v>160</v>
      </c>
      <c r="C54" s="231">
        <v>0.01</v>
      </c>
      <c r="D54" s="232">
        <v>0.1</v>
      </c>
      <c r="E54" s="399" t="s">
        <v>478</v>
      </c>
      <c r="F54" s="399"/>
    </row>
    <row r="55" spans="2:12">
      <c r="B55" s="9" t="s">
        <v>268</v>
      </c>
      <c r="C55" s="231">
        <v>0.1</v>
      </c>
      <c r="D55" s="232">
        <v>0.25</v>
      </c>
      <c r="E55" s="399" t="s">
        <v>479</v>
      </c>
      <c r="F55" s="399"/>
    </row>
    <row r="56" spans="2:12">
      <c r="B56" s="9" t="s">
        <v>269</v>
      </c>
      <c r="C56" s="231">
        <v>0.25</v>
      </c>
      <c r="D56" s="232">
        <v>0.5</v>
      </c>
      <c r="E56" s="399" t="s">
        <v>159</v>
      </c>
      <c r="F56" s="399"/>
    </row>
    <row r="57" spans="2:12">
      <c r="B57" s="9" t="s">
        <v>270</v>
      </c>
      <c r="C57" s="231">
        <v>0.5</v>
      </c>
      <c r="D57" s="232">
        <v>0.75</v>
      </c>
      <c r="E57" s="399" t="s">
        <v>480</v>
      </c>
      <c r="F57" s="399"/>
    </row>
    <row r="58" spans="2:12">
      <c r="B58" s="9" t="s">
        <v>271</v>
      </c>
      <c r="C58" s="231">
        <v>0.75</v>
      </c>
      <c r="D58" s="232">
        <v>1.25</v>
      </c>
      <c r="E58" s="399" t="s">
        <v>481</v>
      </c>
      <c r="F58" s="399"/>
      <c r="J58" s="144"/>
      <c r="K58" s="144"/>
      <c r="L58" s="144"/>
    </row>
    <row r="59" spans="2:12">
      <c r="B59" s="9" t="s">
        <v>272</v>
      </c>
      <c r="C59" s="233">
        <v>1.25</v>
      </c>
      <c r="D59" s="232">
        <v>2.5</v>
      </c>
      <c r="E59" s="399"/>
      <c r="F59" s="399"/>
    </row>
    <row r="60" spans="2:12">
      <c r="B60" s="9" t="s">
        <v>273</v>
      </c>
      <c r="C60" s="233">
        <v>2.5</v>
      </c>
      <c r="D60" s="232">
        <v>5</v>
      </c>
      <c r="E60" s="399" t="s">
        <v>482</v>
      </c>
      <c r="F60" s="399"/>
    </row>
    <row r="61" spans="2:12">
      <c r="B61" s="9" t="s">
        <v>274</v>
      </c>
      <c r="C61" s="233">
        <v>5</v>
      </c>
      <c r="D61" s="232">
        <v>10</v>
      </c>
      <c r="E61" s="399" t="s">
        <v>483</v>
      </c>
      <c r="F61" s="399"/>
    </row>
    <row r="62" spans="2:12">
      <c r="B62" s="9" t="s">
        <v>275</v>
      </c>
      <c r="C62" s="233">
        <v>10</v>
      </c>
      <c r="D62" s="232">
        <v>99.99</v>
      </c>
      <c r="E62" s="399" t="s">
        <v>484</v>
      </c>
      <c r="F62" s="399"/>
    </row>
    <row r="63" spans="2:12">
      <c r="B63" s="9" t="s">
        <v>276</v>
      </c>
      <c r="C63" s="234" t="s">
        <v>485</v>
      </c>
      <c r="D63" s="235"/>
      <c r="E63" s="399"/>
      <c r="F63" s="399"/>
    </row>
    <row r="64" spans="2:12">
      <c r="B64" s="30" t="s">
        <v>277</v>
      </c>
      <c r="C64" s="236" t="s">
        <v>486</v>
      </c>
      <c r="D64" s="237"/>
      <c r="E64" s="403"/>
      <c r="F64" s="403"/>
    </row>
    <row r="65" spans="2:11">
      <c r="B65" s="9" t="s">
        <v>408</v>
      </c>
    </row>
    <row r="67" spans="2:11">
      <c r="B67" s="12" t="s">
        <v>493</v>
      </c>
    </row>
    <row r="68" spans="2:11" ht="2.1" customHeight="1">
      <c r="B68" s="25"/>
      <c r="C68" s="6"/>
      <c r="D68" s="6"/>
      <c r="E68" s="6"/>
      <c r="F68" s="6"/>
      <c r="G68" s="6"/>
      <c r="H68" s="6"/>
      <c r="I68" s="6"/>
      <c r="J68" s="6"/>
      <c r="K68" s="6"/>
    </row>
    <row r="69" spans="2:11" ht="12" customHeight="1">
      <c r="B69" s="12"/>
    </row>
    <row r="70" spans="2:11">
      <c r="B70" s="18" t="s">
        <v>372</v>
      </c>
      <c r="C70" s="404" t="s">
        <v>281</v>
      </c>
      <c r="D70" s="404"/>
    </row>
    <row r="71" spans="2:11">
      <c r="B71" s="18" t="s">
        <v>615</v>
      </c>
      <c r="C71" s="75" t="s">
        <v>284</v>
      </c>
      <c r="D71" s="75" t="s">
        <v>283</v>
      </c>
      <c r="I71" s="139"/>
    </row>
    <row r="72" spans="2:11" ht="5.0999999999999996" customHeight="1">
      <c r="C72" s="8"/>
      <c r="D72" s="74"/>
    </row>
    <row r="73" spans="2:11">
      <c r="B73" s="9" t="s">
        <v>160</v>
      </c>
      <c r="C73" s="151">
        <v>59.630509309460002</v>
      </c>
      <c r="D73" s="77">
        <v>0.2231120465794032</v>
      </c>
    </row>
    <row r="74" spans="2:11">
      <c r="B74" s="9" t="s">
        <v>268</v>
      </c>
      <c r="C74" s="151">
        <v>70.423837705470007</v>
      </c>
      <c r="D74" s="77">
        <v>0.26349609856427109</v>
      </c>
    </row>
    <row r="75" spans="2:11">
      <c r="B75" s="9" t="s">
        <v>269</v>
      </c>
      <c r="C75" s="151">
        <v>67.354811667429999</v>
      </c>
      <c r="D75" s="77">
        <v>0.25201310624570716</v>
      </c>
    </row>
    <row r="76" spans="2:11">
      <c r="B76" s="9" t="s">
        <v>270</v>
      </c>
      <c r="C76" s="151">
        <v>25.474247563070001</v>
      </c>
      <c r="D76" s="77">
        <v>9.5313817954683369E-2</v>
      </c>
    </row>
    <row r="77" spans="2:11">
      <c r="B77" s="9" t="s">
        <v>271</v>
      </c>
      <c r="C77" s="151">
        <v>13.991857456290001</v>
      </c>
      <c r="D77" s="77">
        <v>5.2351589625361433E-2</v>
      </c>
    </row>
    <row r="78" spans="2:11">
      <c r="B78" s="9" t="s">
        <v>272</v>
      </c>
      <c r="C78" s="151">
        <v>11.75738052166</v>
      </c>
      <c r="D78" s="77">
        <v>4.3991125700216314E-2</v>
      </c>
    </row>
    <row r="79" spans="2:11">
      <c r="B79" s="9" t="s">
        <v>273</v>
      </c>
      <c r="C79" s="151">
        <v>10.31293305078</v>
      </c>
      <c r="D79" s="77">
        <v>3.8586616580027509E-2</v>
      </c>
    </row>
    <row r="80" spans="2:11">
      <c r="B80" s="9" t="s">
        <v>274</v>
      </c>
      <c r="C80" s="151">
        <v>3.2571473237399999</v>
      </c>
      <c r="D80" s="77">
        <v>1.218686229290632E-2</v>
      </c>
    </row>
    <row r="81" spans="2:11">
      <c r="B81" s="9" t="s">
        <v>275</v>
      </c>
      <c r="C81" s="151">
        <v>2.8794173276900001</v>
      </c>
      <c r="D81" s="77">
        <v>1.0773557032745219E-2</v>
      </c>
    </row>
    <row r="82" spans="2:11">
      <c r="B82" s="9" t="s">
        <v>276</v>
      </c>
      <c r="C82" s="151">
        <v>1.37220727948</v>
      </c>
      <c r="D82" s="77">
        <v>5.1342169973277122E-3</v>
      </c>
    </row>
    <row r="83" spans="2:11">
      <c r="B83" s="30" t="s">
        <v>277</v>
      </c>
      <c r="C83" s="379">
        <v>0.81274920433000009</v>
      </c>
      <c r="D83" s="380">
        <v>3.0409624273505971E-3</v>
      </c>
    </row>
    <row r="84" spans="2:11" ht="26.25" customHeight="1">
      <c r="B84" s="400" t="s">
        <v>409</v>
      </c>
      <c r="C84" s="400"/>
      <c r="D84" s="400"/>
      <c r="E84" s="400"/>
      <c r="F84" s="400"/>
      <c r="G84" s="400"/>
      <c r="H84" s="400"/>
      <c r="I84" s="400"/>
      <c r="J84" s="400"/>
      <c r="K84" s="400"/>
    </row>
    <row r="85" spans="2:11" ht="12.75" customHeight="1">
      <c r="B85" s="7"/>
      <c r="C85" s="76"/>
    </row>
    <row r="86" spans="2:11">
      <c r="B86" s="7"/>
      <c r="C86" s="76"/>
    </row>
    <row r="87" spans="2:11">
      <c r="B87" s="7"/>
      <c r="C87" s="76"/>
      <c r="J87" s="139"/>
    </row>
    <row r="88" spans="2:11">
      <c r="B88" s="7"/>
      <c r="C88" s="76"/>
    </row>
    <row r="89" spans="2:11">
      <c r="B89" s="7"/>
      <c r="C89" s="76"/>
    </row>
    <row r="90" spans="2:11">
      <c r="B90" s="7"/>
      <c r="C90" s="76"/>
    </row>
    <row r="91" spans="2:11">
      <c r="B91" s="7"/>
      <c r="C91" s="76"/>
    </row>
    <row r="92" spans="2:11">
      <c r="B92" s="7"/>
      <c r="C92" s="76"/>
    </row>
    <row r="93" spans="2:11">
      <c r="B93" s="7"/>
      <c r="C93" s="76"/>
    </row>
    <row r="94" spans="2:11">
      <c r="B94" s="7"/>
      <c r="C94" s="76"/>
    </row>
    <row r="95" spans="2:11">
      <c r="B95" s="7"/>
      <c r="C95" s="76"/>
    </row>
    <row r="96" spans="2:11" ht="27" customHeight="1">
      <c r="B96" s="7"/>
      <c r="C96" s="76"/>
    </row>
    <row r="97" spans="2:20" ht="21" customHeight="1">
      <c r="B97" s="12" t="s">
        <v>249</v>
      </c>
    </row>
    <row r="98" spans="2:20" ht="2.1" customHeight="1">
      <c r="B98" s="25"/>
      <c r="C98" s="6"/>
      <c r="D98" s="6"/>
      <c r="E98" s="6"/>
      <c r="F98" s="6"/>
      <c r="G98" s="6"/>
      <c r="H98" s="6"/>
      <c r="I98" s="6"/>
      <c r="J98" s="6"/>
      <c r="K98" s="6"/>
    </row>
    <row r="99" spans="2:20" ht="5.25" customHeight="1">
      <c r="B99" s="12"/>
    </row>
    <row r="100" spans="2:20">
      <c r="B100" s="18" t="s">
        <v>372</v>
      </c>
      <c r="C100" s="80"/>
      <c r="D100" s="73" t="s">
        <v>294</v>
      </c>
      <c r="E100" s="73" t="s">
        <v>278</v>
      </c>
      <c r="F100" s="73" t="s">
        <v>295</v>
      </c>
      <c r="G100" s="73" t="s">
        <v>279</v>
      </c>
      <c r="H100" s="73" t="s">
        <v>296</v>
      </c>
      <c r="I100" s="73" t="s">
        <v>299</v>
      </c>
      <c r="J100" s="78"/>
      <c r="K100" s="78"/>
    </row>
    <row r="101" spans="2:20">
      <c r="B101" s="18" t="s">
        <v>615</v>
      </c>
      <c r="C101" s="75" t="s">
        <v>121</v>
      </c>
      <c r="D101" s="81" t="s">
        <v>297</v>
      </c>
      <c r="E101" s="81" t="s">
        <v>297</v>
      </c>
      <c r="F101" s="81" t="s">
        <v>297</v>
      </c>
      <c r="G101" s="81" t="s">
        <v>297</v>
      </c>
      <c r="H101" s="81" t="s">
        <v>297</v>
      </c>
      <c r="I101" s="81" t="s">
        <v>298</v>
      </c>
      <c r="J101" s="9"/>
      <c r="K101" s="9"/>
    </row>
    <row r="102" spans="2:20" ht="6.75" customHeight="1">
      <c r="B102" s="18"/>
      <c r="C102" s="8"/>
      <c r="D102" s="7"/>
      <c r="E102" s="7"/>
      <c r="F102" s="7"/>
      <c r="G102" s="7"/>
      <c r="H102" s="7"/>
      <c r="I102" s="7"/>
      <c r="J102" s="9"/>
      <c r="K102" s="9"/>
    </row>
    <row r="103" spans="2:20">
      <c r="B103" s="220" t="s">
        <v>557</v>
      </c>
      <c r="C103" s="15">
        <v>26397.179479580001</v>
      </c>
      <c r="D103" s="159">
        <v>14792.668565200001</v>
      </c>
      <c r="E103" s="159">
        <v>6608.0531772600007</v>
      </c>
      <c r="F103" s="159">
        <v>3173.0174367199998</v>
      </c>
      <c r="G103" s="159">
        <v>591.92895719000001</v>
      </c>
      <c r="H103" s="159">
        <v>648.74623948999999</v>
      </c>
      <c r="I103" s="159">
        <v>582.76510372000007</v>
      </c>
      <c r="J103" s="9"/>
      <c r="K103" s="9"/>
    </row>
    <row r="104" spans="2:20">
      <c r="B104" s="220" t="s">
        <v>558</v>
      </c>
      <c r="C104" s="15">
        <v>164.36475568</v>
      </c>
      <c r="D104" s="159">
        <v>6.779636</v>
      </c>
      <c r="E104" s="159">
        <v>23.827167030000002</v>
      </c>
      <c r="F104" s="159">
        <v>10.69885356</v>
      </c>
      <c r="G104" s="159">
        <v>3.0000000000000001E-6</v>
      </c>
      <c r="H104" s="159">
        <v>5.3285660000000004</v>
      </c>
      <c r="I104" s="159">
        <v>117.73053009</v>
      </c>
      <c r="L104" s="139"/>
    </row>
    <row r="105" spans="2:20">
      <c r="B105" s="220" t="s">
        <v>540</v>
      </c>
      <c r="C105" s="15">
        <v>5099.0767234099985</v>
      </c>
      <c r="D105" s="159">
        <v>1254.2545337899999</v>
      </c>
      <c r="E105" s="159">
        <v>1664.74692936</v>
      </c>
      <c r="F105" s="159">
        <v>1786.01971529</v>
      </c>
      <c r="G105" s="159">
        <v>156.76427283999999</v>
      </c>
      <c r="H105" s="159">
        <v>106.46378294</v>
      </c>
      <c r="I105" s="159">
        <v>130.82748918999999</v>
      </c>
    </row>
    <row r="106" spans="2:20" ht="24" customHeight="1">
      <c r="B106" s="221" t="s">
        <v>559</v>
      </c>
      <c r="C106" s="15">
        <v>270.65874217999999</v>
      </c>
      <c r="D106" s="159">
        <v>204.37819775999998</v>
      </c>
      <c r="E106" s="159">
        <v>43.239019859999999</v>
      </c>
      <c r="F106" s="159">
        <v>11.694717000000001</v>
      </c>
      <c r="G106" s="159">
        <v>11.34680756</v>
      </c>
      <c r="H106" s="159">
        <v>0</v>
      </c>
      <c r="I106" s="159">
        <v>0</v>
      </c>
    </row>
    <row r="107" spans="2:20" ht="24" customHeight="1">
      <c r="B107" s="221" t="s">
        <v>541</v>
      </c>
      <c r="C107" s="15">
        <v>151.31765751999998</v>
      </c>
      <c r="D107" s="159">
        <v>62.638984229999998</v>
      </c>
      <c r="E107" s="159">
        <v>26.627773000000001</v>
      </c>
      <c r="F107" s="159">
        <v>57.362849779999998</v>
      </c>
      <c r="G107" s="159">
        <v>4.6880290100000002</v>
      </c>
      <c r="H107" s="159">
        <v>2.1500000000000001E-5</v>
      </c>
      <c r="I107" s="159">
        <v>0</v>
      </c>
      <c r="N107" s="171"/>
      <c r="O107" s="171"/>
      <c r="P107" s="171"/>
      <c r="Q107" s="171"/>
      <c r="R107" s="171"/>
      <c r="S107" s="171"/>
      <c r="T107" s="171"/>
    </row>
    <row r="108" spans="2:20" ht="15">
      <c r="B108" s="220" t="s">
        <v>560</v>
      </c>
      <c r="C108" s="15">
        <v>6513.9356292499997</v>
      </c>
      <c r="D108" s="159">
        <v>932.49209738000002</v>
      </c>
      <c r="E108" s="159">
        <v>1728.22272393</v>
      </c>
      <c r="F108" s="159">
        <v>3248.0858259000001</v>
      </c>
      <c r="G108" s="159">
        <v>238.04331495</v>
      </c>
      <c r="H108" s="159">
        <v>138.44937684000001</v>
      </c>
      <c r="I108" s="159">
        <v>228.64229025</v>
      </c>
      <c r="N108" s="171"/>
      <c r="O108" s="171"/>
      <c r="P108" s="171"/>
      <c r="Q108" s="171"/>
      <c r="R108" s="171"/>
      <c r="S108" s="171"/>
      <c r="T108" s="171"/>
    </row>
    <row r="109" spans="2:20">
      <c r="B109" s="220" t="s">
        <v>542</v>
      </c>
      <c r="C109" s="15">
        <v>3695.9418768</v>
      </c>
      <c r="D109" s="159">
        <v>1072.61717561</v>
      </c>
      <c r="E109" s="159">
        <v>1168.86972431</v>
      </c>
      <c r="F109" s="159">
        <v>1193.13882147</v>
      </c>
      <c r="G109" s="159">
        <v>153.91195513999998</v>
      </c>
      <c r="H109" s="159">
        <v>86.316985180000003</v>
      </c>
      <c r="I109" s="159">
        <v>21.087215090000001</v>
      </c>
    </row>
    <row r="110" spans="2:20">
      <c r="B110" s="220" t="s">
        <v>561</v>
      </c>
      <c r="C110" s="15">
        <v>11460.020404079998</v>
      </c>
      <c r="D110" s="159">
        <v>5557.1762249599997</v>
      </c>
      <c r="E110" s="159">
        <v>3397.5150326799999</v>
      </c>
      <c r="F110" s="159">
        <v>2254.1993200700003</v>
      </c>
      <c r="G110" s="159">
        <v>22.151147219999999</v>
      </c>
      <c r="H110" s="159">
        <v>17.712801809999998</v>
      </c>
      <c r="I110" s="159">
        <v>211.26587734</v>
      </c>
    </row>
    <row r="111" spans="2:20">
      <c r="B111" s="220" t="s">
        <v>543</v>
      </c>
      <c r="C111" s="15">
        <v>862.86655031000009</v>
      </c>
      <c r="D111" s="159">
        <v>345.31557949</v>
      </c>
      <c r="E111" s="159">
        <v>184.21518800000001</v>
      </c>
      <c r="F111" s="159">
        <v>246.73337808000002</v>
      </c>
      <c r="G111" s="159">
        <v>58.220937110000001</v>
      </c>
      <c r="H111" s="159">
        <v>27.482384769999999</v>
      </c>
      <c r="I111" s="159">
        <v>0.89908286000000004</v>
      </c>
    </row>
    <row r="112" spans="2:20">
      <c r="B112" s="220" t="s">
        <v>544</v>
      </c>
      <c r="C112" s="15">
        <v>549.39600234999989</v>
      </c>
      <c r="D112" s="159">
        <v>166.0921616</v>
      </c>
      <c r="E112" s="159">
        <v>240.07404358000002</v>
      </c>
      <c r="F112" s="159">
        <v>120.33484736</v>
      </c>
      <c r="G112" s="159">
        <v>11.876980359999999</v>
      </c>
      <c r="H112" s="159">
        <v>10.528398640000001</v>
      </c>
      <c r="I112" s="159">
        <v>0.48957081000000002</v>
      </c>
    </row>
    <row r="113" spans="2:9">
      <c r="B113" s="220" t="s">
        <v>545</v>
      </c>
      <c r="C113" s="15">
        <v>5712.4458136100002</v>
      </c>
      <c r="D113" s="159">
        <v>1815.5754776900001</v>
      </c>
      <c r="E113" s="159">
        <v>1893.6424380599999</v>
      </c>
      <c r="F113" s="159">
        <v>1642.9593321500001</v>
      </c>
      <c r="G113" s="159">
        <v>220.62587880999999</v>
      </c>
      <c r="H113" s="159">
        <v>139.24981152000001</v>
      </c>
      <c r="I113" s="159">
        <v>0.39287538</v>
      </c>
    </row>
    <row r="114" spans="2:9">
      <c r="B114" s="220" t="s">
        <v>546</v>
      </c>
      <c r="C114" s="15">
        <v>26028.25766766</v>
      </c>
      <c r="D114" s="159">
        <v>15012.351608000001</v>
      </c>
      <c r="E114" s="159">
        <v>5128.8784104099996</v>
      </c>
      <c r="F114" s="159">
        <v>4536.1932689300002</v>
      </c>
      <c r="G114" s="159">
        <v>916.35082123999996</v>
      </c>
      <c r="H114" s="159">
        <v>231.60968835</v>
      </c>
      <c r="I114" s="159">
        <v>202.87387072999999</v>
      </c>
    </row>
    <row r="115" spans="2:9" ht="26.25" customHeight="1">
      <c r="B115" s="221" t="s">
        <v>547</v>
      </c>
      <c r="C115" s="15">
        <v>1663.3371868199999</v>
      </c>
      <c r="D115" s="159">
        <v>652.61138665999999</v>
      </c>
      <c r="E115" s="159">
        <v>566.34481515999994</v>
      </c>
      <c r="F115" s="159">
        <v>376.82551583999998</v>
      </c>
      <c r="G115" s="159">
        <v>35.63442088</v>
      </c>
      <c r="H115" s="159">
        <v>19.197506280000002</v>
      </c>
      <c r="I115" s="159">
        <v>12.723542</v>
      </c>
    </row>
    <row r="116" spans="2:9">
      <c r="B116" s="220" t="s">
        <v>548</v>
      </c>
      <c r="C116" s="15">
        <v>1195.5832825799998</v>
      </c>
      <c r="D116" s="159">
        <v>277.28464534</v>
      </c>
      <c r="E116" s="159">
        <v>568.75832991999994</v>
      </c>
      <c r="F116" s="159">
        <v>291.39298869999999</v>
      </c>
      <c r="G116" s="159">
        <v>26.728073100000003</v>
      </c>
      <c r="H116" s="159">
        <v>12.985157939999999</v>
      </c>
      <c r="I116" s="159">
        <v>18.43408758</v>
      </c>
    </row>
    <row r="117" spans="2:9" ht="25.5" customHeight="1">
      <c r="B117" s="221" t="s">
        <v>549</v>
      </c>
      <c r="C117" s="15">
        <v>834.03986385000007</v>
      </c>
      <c r="D117" s="159">
        <v>834.03986385000007</v>
      </c>
      <c r="E117" s="159">
        <v>0</v>
      </c>
      <c r="F117" s="159">
        <v>0</v>
      </c>
      <c r="G117" s="159">
        <v>0</v>
      </c>
      <c r="H117" s="159">
        <v>0</v>
      </c>
      <c r="I117" s="159">
        <v>0</v>
      </c>
    </row>
    <row r="118" spans="2:9">
      <c r="B118" s="220" t="s">
        <v>550</v>
      </c>
      <c r="C118" s="15">
        <v>182.05441868</v>
      </c>
      <c r="D118" s="159">
        <v>96.993149319999986</v>
      </c>
      <c r="E118" s="159">
        <v>23.046503089999998</v>
      </c>
      <c r="F118" s="159">
        <v>53.937609090000002</v>
      </c>
      <c r="G118" s="159">
        <v>7.1915079999999998</v>
      </c>
      <c r="H118" s="159">
        <v>2.3225000000000001E-4</v>
      </c>
      <c r="I118" s="159">
        <v>0.8854169300000001</v>
      </c>
    </row>
    <row r="119" spans="2:9">
      <c r="B119" s="220" t="s">
        <v>551</v>
      </c>
      <c r="C119" s="15">
        <v>632.74407765000001</v>
      </c>
      <c r="D119" s="159">
        <v>418.80498986999999</v>
      </c>
      <c r="E119" s="159">
        <v>177.01346821999999</v>
      </c>
      <c r="F119" s="159">
        <v>36.421504679999998</v>
      </c>
      <c r="G119" s="159">
        <v>0.19849533</v>
      </c>
      <c r="H119" s="159">
        <v>0</v>
      </c>
      <c r="I119" s="159">
        <v>0.30561954999999996</v>
      </c>
    </row>
    <row r="120" spans="2:9" ht="24" customHeight="1">
      <c r="B120" s="221" t="s">
        <v>552</v>
      </c>
      <c r="C120" s="15">
        <v>623.91500369999994</v>
      </c>
      <c r="D120" s="159">
        <v>244.27804646000001</v>
      </c>
      <c r="E120" s="159">
        <v>58.789781609999999</v>
      </c>
      <c r="F120" s="159">
        <v>127.14838064</v>
      </c>
      <c r="G120" s="159">
        <v>32.697122700000001</v>
      </c>
      <c r="H120" s="159">
        <v>154.44490049999999</v>
      </c>
      <c r="I120" s="159">
        <v>6.55677179</v>
      </c>
    </row>
    <row r="121" spans="2:9">
      <c r="B121" s="220" t="s">
        <v>553</v>
      </c>
      <c r="C121" s="15">
        <v>465.56527076999993</v>
      </c>
      <c r="D121" s="159">
        <v>188.48468394999998</v>
      </c>
      <c r="E121" s="159">
        <v>127.72802547000001</v>
      </c>
      <c r="F121" s="159">
        <v>127.79285320999999</v>
      </c>
      <c r="G121" s="159">
        <v>9.8134798199999995</v>
      </c>
      <c r="H121" s="159">
        <v>5.9825183800000001</v>
      </c>
      <c r="I121" s="159">
        <v>5.76370994</v>
      </c>
    </row>
    <row r="122" spans="2:9">
      <c r="B122" s="220" t="s">
        <v>554</v>
      </c>
      <c r="C122" s="15">
        <v>4.7844407499999999</v>
      </c>
      <c r="D122" s="159">
        <v>1.880568</v>
      </c>
      <c r="E122" s="159">
        <v>0</v>
      </c>
      <c r="F122" s="159">
        <v>2.9037817499999998</v>
      </c>
      <c r="G122" s="159">
        <v>9.1000000000000003E-5</v>
      </c>
      <c r="H122" s="159">
        <v>0</v>
      </c>
      <c r="I122" s="159">
        <v>0</v>
      </c>
    </row>
    <row r="123" spans="2:9">
      <c r="B123" s="220" t="s">
        <v>563</v>
      </c>
      <c r="C123" s="15">
        <v>0</v>
      </c>
      <c r="D123" s="159">
        <v>0</v>
      </c>
      <c r="E123" s="159">
        <v>0</v>
      </c>
      <c r="F123" s="159">
        <v>0</v>
      </c>
      <c r="G123" s="159">
        <v>0</v>
      </c>
      <c r="H123" s="159">
        <v>0</v>
      </c>
      <c r="I123" s="159">
        <v>0</v>
      </c>
    </row>
    <row r="124" spans="2:9">
      <c r="B124" s="220" t="s">
        <v>555</v>
      </c>
      <c r="C124" s="15">
        <v>12315.6</v>
      </c>
      <c r="D124" s="159">
        <v>11500</v>
      </c>
      <c r="E124" s="159">
        <v>815.6</v>
      </c>
      <c r="F124" s="159">
        <v>0</v>
      </c>
      <c r="G124" s="159">
        <v>0</v>
      </c>
      <c r="H124" s="159">
        <v>0</v>
      </c>
      <c r="I124" s="159">
        <v>0</v>
      </c>
    </row>
    <row r="125" spans="2:9">
      <c r="B125" s="222" t="s">
        <v>556</v>
      </c>
      <c r="C125" s="31">
        <v>162444.01356217</v>
      </c>
      <c r="D125" s="143">
        <v>141972.44110720002</v>
      </c>
      <c r="E125" s="143">
        <v>15020.912468410001</v>
      </c>
      <c r="F125" s="143">
        <v>2773.4525722199996</v>
      </c>
      <c r="G125" s="143">
        <v>758.97502847999999</v>
      </c>
      <c r="H125" s="143">
        <v>1274.9189552999999</v>
      </c>
      <c r="I125" s="143">
        <v>643.31343055999992</v>
      </c>
    </row>
    <row r="126" spans="2:9">
      <c r="B126" s="9" t="s">
        <v>597</v>
      </c>
      <c r="C126" s="16">
        <v>267267.09840940003</v>
      </c>
      <c r="D126" s="10">
        <v>197409.15868236002</v>
      </c>
      <c r="E126" s="10">
        <v>39466.105019360002</v>
      </c>
      <c r="F126" s="10">
        <v>22070.313572439998</v>
      </c>
      <c r="G126" s="10">
        <v>3257.1473237399996</v>
      </c>
      <c r="H126" s="10">
        <v>2879.4173276899996</v>
      </c>
      <c r="I126" s="10">
        <v>2184.9564838100005</v>
      </c>
    </row>
    <row r="127" spans="2:9">
      <c r="B127" s="9"/>
      <c r="C127" s="10"/>
      <c r="D127" s="10"/>
      <c r="E127" s="10"/>
      <c r="F127" s="10"/>
      <c r="G127" s="10"/>
      <c r="H127" s="10"/>
      <c r="I127" s="10"/>
    </row>
    <row r="128" spans="2:9">
      <c r="B128" s="18" t="s">
        <v>63</v>
      </c>
      <c r="C128" s="80"/>
      <c r="D128" s="73" t="s">
        <v>294</v>
      </c>
      <c r="E128" s="73" t="s">
        <v>278</v>
      </c>
      <c r="F128" s="73" t="s">
        <v>295</v>
      </c>
      <c r="G128" s="73" t="s">
        <v>279</v>
      </c>
      <c r="H128" s="73" t="s">
        <v>296</v>
      </c>
      <c r="I128" s="73" t="s">
        <v>299</v>
      </c>
    </row>
    <row r="129" spans="2:18">
      <c r="C129" s="75" t="s">
        <v>121</v>
      </c>
      <c r="D129" s="81" t="s">
        <v>297</v>
      </c>
      <c r="E129" s="81" t="s">
        <v>297</v>
      </c>
      <c r="F129" s="81" t="s">
        <v>297</v>
      </c>
      <c r="G129" s="81" t="s">
        <v>297</v>
      </c>
      <c r="H129" s="81" t="s">
        <v>297</v>
      </c>
      <c r="I129" s="81" t="s">
        <v>298</v>
      </c>
    </row>
    <row r="130" spans="2:18">
      <c r="B130" s="129" t="s">
        <v>606</v>
      </c>
      <c r="C130" s="16">
        <v>267267.09840940003</v>
      </c>
      <c r="D130" s="381">
        <v>197409.15868236002</v>
      </c>
      <c r="E130" s="15">
        <v>39466.105019360002</v>
      </c>
      <c r="F130" s="381">
        <v>22070.313572439998</v>
      </c>
      <c r="G130" s="15">
        <v>3257.1473237399996</v>
      </c>
      <c r="H130" s="381">
        <v>2879.4173276899996</v>
      </c>
      <c r="I130" s="15">
        <v>2184.9564838100005</v>
      </c>
      <c r="K130" s="139"/>
      <c r="L130" s="139"/>
    </row>
    <row r="131" spans="2:18">
      <c r="B131" s="223">
        <v>2023</v>
      </c>
      <c r="C131" s="10">
        <v>256360.06747840001</v>
      </c>
      <c r="D131" s="9">
        <v>192671.65919486</v>
      </c>
      <c r="E131" s="9">
        <v>33044.598050959998</v>
      </c>
      <c r="F131" s="9">
        <v>23250.078854900006</v>
      </c>
      <c r="G131" s="9">
        <v>2834.7659163999997</v>
      </c>
      <c r="H131" s="9">
        <v>2536.4181830299999</v>
      </c>
      <c r="I131" s="9">
        <v>2022.5472782500001</v>
      </c>
    </row>
    <row r="132" spans="2:18">
      <c r="B132" s="223">
        <v>2022</v>
      </c>
      <c r="C132" s="10">
        <v>230969.67200730005</v>
      </c>
      <c r="D132" s="9">
        <v>174010.89872117</v>
      </c>
      <c r="E132" s="9">
        <v>31176.057399450001</v>
      </c>
      <c r="F132" s="9">
        <v>18726.729593759999</v>
      </c>
      <c r="G132" s="9">
        <v>3138.5365278099998</v>
      </c>
      <c r="H132" s="9">
        <v>1888.18099953</v>
      </c>
      <c r="I132" s="9">
        <v>2029.2687655799996</v>
      </c>
    </row>
    <row r="133" spans="2:18">
      <c r="B133" s="223">
        <v>2021</v>
      </c>
      <c r="C133" s="10">
        <v>213696.58657555998</v>
      </c>
      <c r="D133" s="9">
        <v>159701.90551566999</v>
      </c>
      <c r="E133" s="9">
        <v>30810.180094900003</v>
      </c>
      <c r="F133" s="9">
        <v>15277.52411808</v>
      </c>
      <c r="G133" s="9">
        <v>2909.9870863599999</v>
      </c>
      <c r="H133" s="9">
        <v>1768.1565400899999</v>
      </c>
      <c r="I133" s="9">
        <v>3228.8332204599997</v>
      </c>
    </row>
    <row r="134" spans="2:18">
      <c r="B134" s="224">
        <v>2020</v>
      </c>
      <c r="C134" s="298">
        <v>199515.09090917002</v>
      </c>
      <c r="D134" s="219">
        <v>146742.84321675001</v>
      </c>
      <c r="E134" s="219">
        <v>29179.443752859999</v>
      </c>
      <c r="F134" s="219">
        <v>16591.165041110002</v>
      </c>
      <c r="G134" s="219">
        <v>2905.5424284100013</v>
      </c>
      <c r="H134" s="219">
        <v>1930.7167281000006</v>
      </c>
      <c r="I134" s="219">
        <v>2165.3797419399998</v>
      </c>
    </row>
    <row r="135" spans="2:18" ht="1.5" customHeight="1">
      <c r="B135" s="79"/>
      <c r="C135" s="76"/>
    </row>
    <row r="136" spans="2:18">
      <c r="B136" s="79"/>
      <c r="C136" s="76"/>
    </row>
    <row r="137" spans="2:18">
      <c r="B137" s="12" t="s">
        <v>247</v>
      </c>
    </row>
    <row r="138" spans="2:18" ht="2.1" customHeight="1">
      <c r="B138" s="25"/>
      <c r="C138" s="6"/>
      <c r="D138" s="6"/>
      <c r="E138" s="6"/>
      <c r="F138" s="6"/>
      <c r="G138" s="6"/>
      <c r="H138" s="6"/>
      <c r="I138" s="6"/>
      <c r="J138" s="6"/>
      <c r="K138" s="6"/>
    </row>
    <row r="139" spans="2:18" ht="12.75" customHeight="1"/>
    <row r="140" spans="2:18">
      <c r="B140" s="18" t="s">
        <v>62</v>
      </c>
      <c r="C140" s="28" t="s">
        <v>597</v>
      </c>
      <c r="D140" s="29" t="s">
        <v>598</v>
      </c>
      <c r="E140" s="29" t="s">
        <v>599</v>
      </c>
      <c r="F140" s="29" t="s">
        <v>600</v>
      </c>
      <c r="G140" s="29" t="s">
        <v>601</v>
      </c>
      <c r="H140" s="29" t="s">
        <v>602</v>
      </c>
      <c r="I140" s="29" t="s">
        <v>603</v>
      </c>
      <c r="J140" s="29" t="s">
        <v>604</v>
      </c>
      <c r="K140" s="29" t="s">
        <v>605</v>
      </c>
    </row>
    <row r="141" spans="2:18" ht="5.0999999999999996" customHeight="1">
      <c r="C141" s="8"/>
      <c r="D141" s="7"/>
      <c r="E141" s="7"/>
      <c r="F141" s="7"/>
      <c r="G141" s="7"/>
      <c r="H141" s="7"/>
      <c r="I141" s="7"/>
      <c r="J141" s="7"/>
      <c r="K141" s="7"/>
    </row>
    <row r="142" spans="2:18" ht="22.5" customHeight="1">
      <c r="B142" s="130" t="s">
        <v>285</v>
      </c>
      <c r="C142" s="15">
        <v>55.855679479999807</v>
      </c>
      <c r="D142" s="159">
        <v>33.525190679999895</v>
      </c>
      <c r="E142" s="159">
        <v>16.400381440000313</v>
      </c>
      <c r="F142" s="9">
        <v>-3.5284507100001559</v>
      </c>
      <c r="G142" s="9">
        <v>24.58964626000002</v>
      </c>
      <c r="H142" s="9">
        <v>55.528227350000087</v>
      </c>
      <c r="I142" s="9">
        <v>-82.730854129999983</v>
      </c>
      <c r="J142" s="9">
        <v>7.0704001999998596</v>
      </c>
      <c r="K142" s="9">
        <v>25.719953019999998</v>
      </c>
      <c r="N142" s="76"/>
    </row>
    <row r="143" spans="2:18" ht="22.5" customHeight="1">
      <c r="B143" s="132" t="s">
        <v>463</v>
      </c>
      <c r="C143" s="15">
        <v>17.5476046</v>
      </c>
      <c r="D143" s="159">
        <v>2.065565209999999</v>
      </c>
      <c r="E143" s="159">
        <v>11.20708385</v>
      </c>
      <c r="F143" s="9">
        <v>144.78986119999999</v>
      </c>
      <c r="G143" s="9">
        <v>13.45554035</v>
      </c>
      <c r="H143" s="9">
        <v>42.207066870000006</v>
      </c>
      <c r="I143" s="9">
        <v>14.281906000000001</v>
      </c>
      <c r="J143" s="9">
        <v>17.17347131999999</v>
      </c>
      <c r="K143" s="9">
        <v>-0.33622761999998829</v>
      </c>
      <c r="N143" s="76"/>
      <c r="O143" s="139"/>
      <c r="P143" s="139"/>
      <c r="Q143" s="139"/>
      <c r="R143" s="139"/>
    </row>
    <row r="144" spans="2:18" ht="22.5" customHeight="1">
      <c r="B144" s="125" t="s">
        <v>464</v>
      </c>
      <c r="C144" s="31">
        <v>2.0331104800000004</v>
      </c>
      <c r="D144" s="143">
        <v>11.320609259999998</v>
      </c>
      <c r="E144" s="143">
        <v>-4.0321190600000003</v>
      </c>
      <c r="F144" s="30">
        <v>-121.12358384999999</v>
      </c>
      <c r="G144" s="30">
        <v>-2.9720770600000037</v>
      </c>
      <c r="H144" s="30">
        <v>-68.522656659999996</v>
      </c>
      <c r="I144" s="30">
        <v>-2.2999979100000001</v>
      </c>
      <c r="J144" s="30">
        <v>-5.5710706800000018</v>
      </c>
      <c r="K144" s="30">
        <v>-2.9790708799999983</v>
      </c>
      <c r="N144" s="140"/>
      <c r="O144" s="139"/>
      <c r="P144" s="139"/>
      <c r="Q144" s="139"/>
      <c r="R144" s="139"/>
    </row>
    <row r="145" spans="2:15">
      <c r="B145" s="10" t="s">
        <v>460</v>
      </c>
      <c r="C145" s="16">
        <v>75.436394559999812</v>
      </c>
      <c r="D145" s="142">
        <v>46.911365149999895</v>
      </c>
      <c r="E145" s="142">
        <v>23.575346230000314</v>
      </c>
      <c r="F145" s="10">
        <v>20.137826639999844</v>
      </c>
      <c r="G145" s="10">
        <v>35.073109550000012</v>
      </c>
      <c r="H145" s="10">
        <v>29.212637560000104</v>
      </c>
      <c r="I145" s="10">
        <v>-70.748946039999979</v>
      </c>
      <c r="J145" s="10">
        <v>18.672800839999848</v>
      </c>
      <c r="K145" s="10">
        <v>22.404654520000012</v>
      </c>
      <c r="N145" s="76"/>
    </row>
    <row r="146" spans="2:15">
      <c r="B146" s="30" t="s">
        <v>287</v>
      </c>
      <c r="C146" s="337">
        <v>1.2338231002375069E-3</v>
      </c>
      <c r="D146" s="338">
        <v>7.8176633020513367E-4</v>
      </c>
      <c r="E146" s="338">
        <v>3.9728558721097347E-4</v>
      </c>
      <c r="F146" s="299">
        <v>3.4392082131390908E-4</v>
      </c>
      <c r="G146" s="299">
        <v>6.0157594807030068E-4</v>
      </c>
      <c r="H146" s="299">
        <v>5.2391460393928248E-4</v>
      </c>
      <c r="I146" s="299">
        <v>-1.3310828986900483E-3</v>
      </c>
      <c r="J146" s="299">
        <v>3.5555075739379048E-4</v>
      </c>
      <c r="K146" s="299">
        <v>4.3251821129786973E-4</v>
      </c>
    </row>
    <row r="147" spans="2:15" ht="12" customHeight="1"/>
    <row r="148" spans="2:15">
      <c r="B148" s="18" t="s">
        <v>63</v>
      </c>
      <c r="C148" s="29" t="s">
        <v>606</v>
      </c>
      <c r="D148" s="200">
        <v>2023</v>
      </c>
      <c r="E148" s="200">
        <v>2022</v>
      </c>
      <c r="F148" s="200">
        <v>2021</v>
      </c>
      <c r="G148" s="200">
        <v>2020</v>
      </c>
    </row>
    <row r="149" spans="2:15" ht="6.75" customHeight="1">
      <c r="C149" s="149"/>
      <c r="D149" s="207"/>
      <c r="E149" s="207"/>
      <c r="F149" s="207"/>
      <c r="G149" s="207"/>
    </row>
    <row r="150" spans="2:15" ht="21.75" customHeight="1">
      <c r="B150" s="130" t="s">
        <v>285</v>
      </c>
      <c r="C150" s="15">
        <v>105.78125160000002</v>
      </c>
      <c r="D150" s="9">
        <v>-6.1414312300000358</v>
      </c>
      <c r="E150" s="9">
        <v>-47.938547930000084</v>
      </c>
      <c r="F150" s="9">
        <v>30.19843621999992</v>
      </c>
      <c r="G150" s="9">
        <v>728.99099899999999</v>
      </c>
    </row>
    <row r="151" spans="2:15" ht="21.75" customHeight="1">
      <c r="B151" s="124" t="s">
        <v>286</v>
      </c>
      <c r="C151" s="15">
        <v>30.820253659999999</v>
      </c>
      <c r="D151" s="9">
        <v>214.73437441999999</v>
      </c>
      <c r="E151" s="9">
        <v>57.994168999999999</v>
      </c>
      <c r="F151" s="9">
        <v>142.01273323999999</v>
      </c>
      <c r="G151" s="9">
        <v>268.07706199999996</v>
      </c>
    </row>
    <row r="152" spans="2:15" ht="21.75" customHeight="1">
      <c r="B152" s="125" t="s">
        <v>465</v>
      </c>
      <c r="C152" s="31">
        <v>9.3216006799999978</v>
      </c>
      <c r="D152" s="30">
        <v>-194.91831547999999</v>
      </c>
      <c r="E152" s="30">
        <v>-17.00243292</v>
      </c>
      <c r="F152" s="30">
        <v>-11.64224297</v>
      </c>
      <c r="G152" s="30">
        <v>-45.618399349999997</v>
      </c>
    </row>
    <row r="153" spans="2:15">
      <c r="B153" s="10" t="s">
        <v>460</v>
      </c>
      <c r="C153" s="16">
        <v>145.92310594</v>
      </c>
      <c r="D153" s="10">
        <v>13.674627709999982</v>
      </c>
      <c r="E153" s="10">
        <v>-6.9468118500000848</v>
      </c>
      <c r="F153" s="10">
        <v>160.56892648999988</v>
      </c>
      <c r="G153" s="10">
        <v>951.44966164999994</v>
      </c>
    </row>
    <row r="154" spans="2:15">
      <c r="B154" s="30" t="s">
        <v>287</v>
      </c>
      <c r="C154" s="337">
        <v>8.0754047810623541E-4</v>
      </c>
      <c r="D154" s="299">
        <v>6.0616780743455852E-5</v>
      </c>
      <c r="E154" s="299">
        <v>-3.4020809407390622E-5</v>
      </c>
      <c r="F154" s="299">
        <v>8.5000460902113714E-4</v>
      </c>
      <c r="G154" s="299">
        <v>5.4313987136833915E-3</v>
      </c>
    </row>
    <row r="155" spans="2:15" ht="3" customHeight="1"/>
    <row r="156" spans="2:15" ht="21.75" customHeight="1">
      <c r="B156" s="401" t="s">
        <v>469</v>
      </c>
      <c r="C156" s="401"/>
      <c r="D156" s="401"/>
      <c r="E156" s="401"/>
      <c r="F156" s="401"/>
      <c r="G156" s="401"/>
      <c r="H156" s="401"/>
      <c r="I156" s="401"/>
      <c r="J156" s="401"/>
      <c r="K156" s="401"/>
    </row>
    <row r="157" spans="2:15" ht="23.25" customHeight="1"/>
    <row r="158" spans="2:15">
      <c r="B158" s="12" t="s">
        <v>248</v>
      </c>
    </row>
    <row r="159" spans="2:15" ht="2.1" customHeight="1">
      <c r="B159" s="25"/>
      <c r="C159" s="6"/>
      <c r="D159" s="6"/>
      <c r="E159" s="6"/>
      <c r="F159" s="6"/>
      <c r="G159" s="6"/>
      <c r="H159" s="6"/>
      <c r="I159" s="6"/>
      <c r="J159" s="6"/>
      <c r="K159" s="6"/>
    </row>
    <row r="160" spans="2:15">
      <c r="N160" s="76"/>
      <c r="O160" s="76"/>
    </row>
    <row r="161" spans="2:18">
      <c r="B161" s="18" t="s">
        <v>62</v>
      </c>
      <c r="C161" s="28" t="s">
        <v>597</v>
      </c>
      <c r="D161" s="29" t="s">
        <v>598</v>
      </c>
      <c r="E161" s="29" t="s">
        <v>599</v>
      </c>
      <c r="F161" s="29" t="s">
        <v>600</v>
      </c>
      <c r="G161" s="29" t="s">
        <v>601</v>
      </c>
      <c r="H161" s="29" t="s">
        <v>602</v>
      </c>
      <c r="I161" s="29" t="s">
        <v>603</v>
      </c>
      <c r="J161" s="29" t="s">
        <v>604</v>
      </c>
      <c r="K161" s="29" t="s">
        <v>605</v>
      </c>
      <c r="O161" s="139"/>
      <c r="P161" s="139"/>
      <c r="Q161" s="139"/>
      <c r="R161" s="139"/>
    </row>
    <row r="162" spans="2:18" ht="5.0999999999999996" customHeight="1">
      <c r="C162" s="8"/>
      <c r="D162" s="7"/>
      <c r="E162" s="7"/>
      <c r="F162" s="7"/>
      <c r="G162" s="7"/>
      <c r="H162" s="7"/>
      <c r="I162" s="7"/>
      <c r="J162" s="7"/>
      <c r="K162" s="7"/>
      <c r="O162" s="139"/>
      <c r="P162" s="139"/>
      <c r="Q162" s="139"/>
      <c r="R162" s="139"/>
    </row>
    <row r="163" spans="2:18">
      <c r="B163" s="9" t="s">
        <v>288</v>
      </c>
      <c r="C163" s="15">
        <v>14.454972099999999</v>
      </c>
      <c r="D163" s="159">
        <v>9.3784550000000007</v>
      </c>
      <c r="E163" s="159">
        <v>11.399200500000001</v>
      </c>
      <c r="F163" s="9">
        <v>-2.1808813000000011</v>
      </c>
      <c r="G163" s="9">
        <v>1.4835661999999994</v>
      </c>
      <c r="H163" s="9">
        <v>-14.299748899999999</v>
      </c>
      <c r="I163" s="9">
        <v>8.9445686999999996</v>
      </c>
      <c r="J163" s="9">
        <v>26.7374188</v>
      </c>
      <c r="K163" s="9">
        <v>11.4288817</v>
      </c>
    </row>
    <row r="164" spans="2:18">
      <c r="B164" s="9" t="s">
        <v>289</v>
      </c>
      <c r="C164" s="15">
        <v>48.988480799999998</v>
      </c>
      <c r="D164" s="159">
        <v>30.441543499999995</v>
      </c>
      <c r="E164" s="159">
        <v>9.6941492999999994</v>
      </c>
      <c r="F164" s="9">
        <v>-24.973514570000006</v>
      </c>
      <c r="G164" s="9">
        <v>27.102040770000002</v>
      </c>
      <c r="H164" s="9">
        <v>18.387409699999992</v>
      </c>
      <c r="I164" s="9">
        <v>-86.436086500000002</v>
      </c>
      <c r="J164" s="9">
        <v>-18.651390500000005</v>
      </c>
      <c r="K164" s="9">
        <v>0.58189499999999583</v>
      </c>
    </row>
    <row r="165" spans="2:18">
      <c r="B165" s="30" t="s">
        <v>290</v>
      </c>
      <c r="C165" s="15">
        <v>11.972963000000002</v>
      </c>
      <c r="D165" s="159">
        <v>7.0980539999999994</v>
      </c>
      <c r="E165" s="159">
        <v>2.523806</v>
      </c>
      <c r="F165" s="30">
        <v>47.210284379999862</v>
      </c>
      <c r="G165" s="30">
        <v>6.4855936200001345</v>
      </c>
      <c r="H165" s="30">
        <v>25.127018</v>
      </c>
      <c r="I165" s="30">
        <v>6.7463090000000001</v>
      </c>
      <c r="J165" s="30">
        <v>10.546075999999999</v>
      </c>
      <c r="K165" s="30">
        <v>10.395936000000001</v>
      </c>
      <c r="N165" s="154"/>
      <c r="O165" s="139"/>
    </row>
    <row r="166" spans="2:18">
      <c r="B166" s="32" t="s">
        <v>291</v>
      </c>
      <c r="C166" s="255">
        <v>75.416415900000004</v>
      </c>
      <c r="D166" s="289">
        <v>46.918052499999995</v>
      </c>
      <c r="E166" s="289">
        <v>23.617155799999999</v>
      </c>
      <c r="F166" s="32">
        <v>20.055888509999853</v>
      </c>
      <c r="G166" s="32">
        <v>35.071200590000132</v>
      </c>
      <c r="H166" s="32">
        <v>29.214678799999994</v>
      </c>
      <c r="I166" s="32">
        <v>-70.7452088</v>
      </c>
      <c r="J166" s="32">
        <v>18.632104299999995</v>
      </c>
      <c r="K166" s="32">
        <v>22.406712699999996</v>
      </c>
    </row>
    <row r="167" spans="2:18">
      <c r="C167" s="139"/>
    </row>
    <row r="168" spans="2:18">
      <c r="B168" s="18" t="s">
        <v>63</v>
      </c>
      <c r="C168" s="29" t="s">
        <v>606</v>
      </c>
      <c r="D168" s="200">
        <v>2023</v>
      </c>
      <c r="E168" s="200">
        <v>2022</v>
      </c>
      <c r="F168" s="200">
        <v>2021</v>
      </c>
      <c r="G168" s="200">
        <v>2020</v>
      </c>
      <c r="J168" s="76"/>
    </row>
    <row r="169" spans="2:18" ht="8.25" customHeight="1">
      <c r="C169" s="8"/>
      <c r="D169" s="207"/>
      <c r="E169" s="207"/>
      <c r="F169" s="207"/>
      <c r="G169" s="207"/>
    </row>
    <row r="170" spans="2:18">
      <c r="B170" s="9" t="s">
        <v>288</v>
      </c>
      <c r="C170" s="15">
        <v>35.232627600000001</v>
      </c>
      <c r="D170" s="9">
        <v>-6.0524953000000004</v>
      </c>
      <c r="E170" s="9">
        <v>28.650294000000002</v>
      </c>
      <c r="F170" s="9">
        <v>-10.3111891</v>
      </c>
      <c r="G170" s="9">
        <v>56.348237099999999</v>
      </c>
    </row>
    <row r="171" spans="2:18">
      <c r="B171" s="9" t="s">
        <v>289</v>
      </c>
      <c r="C171" s="15">
        <v>89.124173599999992</v>
      </c>
      <c r="D171" s="9">
        <v>-65.920150600000014</v>
      </c>
      <c r="E171" s="9">
        <v>-65.607313200000007</v>
      </c>
      <c r="F171" s="9">
        <v>144.7466555</v>
      </c>
      <c r="G171" s="9">
        <v>845.63056740000002</v>
      </c>
    </row>
    <row r="172" spans="2:18">
      <c r="B172" s="30" t="s">
        <v>290</v>
      </c>
      <c r="C172" s="31">
        <v>21.594823000000002</v>
      </c>
      <c r="D172" s="30">
        <v>85.569204999999997</v>
      </c>
      <c r="E172" s="30">
        <v>30.047325000000001</v>
      </c>
      <c r="F172" s="30">
        <v>26.128195599999998</v>
      </c>
      <c r="G172" s="30">
        <v>49.46249749999992</v>
      </c>
    </row>
    <row r="173" spans="2:18">
      <c r="B173" s="32" t="s">
        <v>291</v>
      </c>
      <c r="C173" s="255">
        <v>145.9516242</v>
      </c>
      <c r="D173" s="32">
        <v>13.596559099999979</v>
      </c>
      <c r="E173" s="32">
        <v>-6.9096942000000041</v>
      </c>
      <c r="F173" s="32">
        <v>160.56366199999999</v>
      </c>
      <c r="G173" s="32">
        <v>951.44130199999995</v>
      </c>
    </row>
    <row r="175" spans="2:18">
      <c r="B175" s="12"/>
    </row>
    <row r="176" spans="2:18" ht="2.1" customHeight="1">
      <c r="B176" s="184"/>
      <c r="C176" s="144"/>
      <c r="D176" s="144"/>
      <c r="E176" s="144"/>
      <c r="F176" s="144"/>
      <c r="G176" s="144"/>
      <c r="H176" s="144"/>
      <c r="I176" s="144"/>
      <c r="J176" s="144"/>
      <c r="K176" s="144"/>
    </row>
    <row r="177" spans="2:16" ht="15" customHeight="1">
      <c r="B177" s="12" t="s">
        <v>576</v>
      </c>
      <c r="C177" s="144"/>
      <c r="D177" s="144"/>
      <c r="E177" s="144"/>
      <c r="F177" s="144"/>
      <c r="G177" s="144"/>
      <c r="H177" s="144"/>
      <c r="I177" s="144"/>
      <c r="J177" s="144"/>
      <c r="K177" s="144"/>
    </row>
    <row r="178" spans="2:16" ht="2.1" customHeight="1">
      <c r="B178" s="25"/>
      <c r="C178" s="6"/>
      <c r="D178" s="6"/>
      <c r="E178" s="6"/>
      <c r="F178" s="6"/>
      <c r="G178" s="6"/>
      <c r="H178" s="6"/>
      <c r="I178" s="6"/>
      <c r="J178" s="6"/>
      <c r="K178" s="6"/>
    </row>
    <row r="179" spans="2:16" ht="6.75" customHeight="1">
      <c r="B179" s="144"/>
      <c r="C179" s="160"/>
      <c r="D179" s="215"/>
      <c r="E179" s="215"/>
      <c r="F179" s="215"/>
      <c r="G179" s="215"/>
      <c r="H179" s="215"/>
      <c r="I179" s="215"/>
      <c r="J179" s="215"/>
      <c r="K179" s="215"/>
      <c r="N179" s="144"/>
      <c r="O179" s="144"/>
      <c r="P179" s="144"/>
    </row>
    <row r="180" spans="2:16">
      <c r="B180" s="159"/>
      <c r="C180" s="216"/>
      <c r="D180" s="205"/>
      <c r="E180" s="205"/>
      <c r="F180" s="205"/>
      <c r="G180" s="205"/>
      <c r="H180" s="205"/>
      <c r="I180" s="205"/>
      <c r="J180" s="205"/>
      <c r="K180" s="205"/>
      <c r="N180" s="144"/>
      <c r="O180" s="144"/>
      <c r="P180" s="144"/>
    </row>
    <row r="181" spans="2:16">
      <c r="B181" s="159"/>
      <c r="C181" s="216"/>
      <c r="D181" s="205"/>
      <c r="E181" s="205"/>
      <c r="F181" s="205"/>
      <c r="G181" s="205"/>
      <c r="H181" s="205"/>
      <c r="I181" s="205"/>
      <c r="J181" s="205"/>
      <c r="K181" s="205"/>
    </row>
    <row r="182" spans="2:16">
      <c r="B182" s="217"/>
      <c r="C182" s="218"/>
      <c r="D182" s="206"/>
      <c r="E182" s="206"/>
      <c r="F182" s="206"/>
      <c r="G182" s="206"/>
      <c r="H182" s="206"/>
      <c r="I182" s="206"/>
      <c r="J182" s="206"/>
      <c r="K182" s="206"/>
    </row>
    <row r="183" spans="2:16">
      <c r="B183" s="144"/>
      <c r="C183" s="144"/>
      <c r="D183" s="144"/>
      <c r="E183" s="144"/>
      <c r="F183" s="144"/>
      <c r="G183" s="144"/>
      <c r="H183" s="144"/>
      <c r="I183" s="144"/>
      <c r="J183" s="144"/>
      <c r="K183" s="139"/>
    </row>
    <row r="195" spans="2:11">
      <c r="B195" s="12" t="s">
        <v>577</v>
      </c>
    </row>
    <row r="196" spans="2:11" ht="2.1" customHeight="1">
      <c r="B196" s="25"/>
      <c r="C196" s="6"/>
      <c r="D196" s="6"/>
      <c r="E196" s="6"/>
      <c r="F196" s="6"/>
      <c r="G196" s="6"/>
      <c r="H196" s="6"/>
      <c r="I196" s="6"/>
      <c r="J196" s="6"/>
      <c r="K196" s="6"/>
    </row>
    <row r="201" spans="2:11">
      <c r="K201" s="139"/>
    </row>
  </sheetData>
  <mergeCells count="17">
    <mergeCell ref="E53:F53"/>
    <mergeCell ref="E55:F55"/>
    <mergeCell ref="E56:F56"/>
    <mergeCell ref="B84:K84"/>
    <mergeCell ref="B156:K156"/>
    <mergeCell ref="C51:D51"/>
    <mergeCell ref="E64:F64"/>
    <mergeCell ref="C70:D70"/>
    <mergeCell ref="E58:F58"/>
    <mergeCell ref="E59:F59"/>
    <mergeCell ref="E60:F60"/>
    <mergeCell ref="E61:F61"/>
    <mergeCell ref="E62:F62"/>
    <mergeCell ref="E63:F63"/>
    <mergeCell ref="E57:F57"/>
    <mergeCell ref="E52:F52"/>
    <mergeCell ref="E54:F54"/>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rowBreaks count="3" manualBreakCount="3">
    <brk id="47" max="16383" man="1"/>
    <brk id="96" max="10" man="1"/>
    <brk id="136"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tabColor rgb="FF002060"/>
  </sheetPr>
  <dimension ref="A1:Q29"/>
  <sheetViews>
    <sheetView showGridLines="0" topLeftCell="A30" zoomScale="140" zoomScaleNormal="140" zoomScalePageLayoutView="60" workbookViewId="0">
      <selection activeCell="M31" sqref="M31"/>
    </sheetView>
  </sheetViews>
  <sheetFormatPr baseColWidth="10" defaultColWidth="11.42578125" defaultRowHeight="14.25"/>
  <cols>
    <col min="1" max="1" width="2.7109375" style="2" customWidth="1"/>
    <col min="2" max="2" width="34.7109375" style="2" customWidth="1"/>
    <col min="3" max="10" width="6.7109375" style="2" customWidth="1"/>
    <col min="11" max="11" width="9" style="2" bestFit="1" customWidth="1"/>
    <col min="12" max="16384" width="11.42578125" style="2"/>
  </cols>
  <sheetData>
    <row r="1" spans="1:17" ht="22.5">
      <c r="B1" s="46" t="s">
        <v>527</v>
      </c>
      <c r="C1" s="167"/>
      <c r="D1" s="167"/>
    </row>
    <row r="3" spans="1:17">
      <c r="B3" s="164"/>
    </row>
    <row r="4" spans="1:17" ht="2.1" customHeight="1">
      <c r="B4" s="25"/>
      <c r="C4" s="6"/>
      <c r="D4" s="6"/>
      <c r="E4" s="6"/>
      <c r="F4" s="6"/>
      <c r="G4" s="6"/>
      <c r="H4" s="6"/>
      <c r="I4" s="6"/>
      <c r="J4" s="6"/>
      <c r="K4" s="6"/>
    </row>
    <row r="5" spans="1:17" ht="14.25" customHeight="1">
      <c r="B5" s="12"/>
      <c r="I5" s="139"/>
    </row>
    <row r="6" spans="1:17" ht="14.25" customHeight="1">
      <c r="B6" s="18" t="s">
        <v>238</v>
      </c>
    </row>
    <row r="7" spans="1:17">
      <c r="A7" s="13"/>
      <c r="C7" s="33" t="s">
        <v>607</v>
      </c>
      <c r="D7" s="33" t="s">
        <v>608</v>
      </c>
      <c r="E7" s="33" t="s">
        <v>609</v>
      </c>
      <c r="F7" s="33" t="s">
        <v>50</v>
      </c>
      <c r="G7" s="33" t="s">
        <v>607</v>
      </c>
      <c r="I7" s="144"/>
      <c r="J7" s="144"/>
      <c r="K7" s="144"/>
      <c r="L7" s="144"/>
      <c r="M7" s="144"/>
      <c r="N7" s="144"/>
      <c r="O7" s="144"/>
      <c r="P7" s="144"/>
      <c r="Q7" s="144"/>
    </row>
    <row r="8" spans="1:17" ht="15">
      <c r="B8" s="18" t="s">
        <v>62</v>
      </c>
      <c r="C8" s="28">
        <v>2024</v>
      </c>
      <c r="D8" s="29">
        <v>2024</v>
      </c>
      <c r="E8" s="29">
        <v>2024</v>
      </c>
      <c r="F8" s="29">
        <v>2023</v>
      </c>
      <c r="G8" s="29">
        <v>2023</v>
      </c>
      <c r="I8" s="152"/>
      <c r="J8" s="156"/>
      <c r="K8" s="144"/>
      <c r="L8" s="144"/>
      <c r="M8" s="144"/>
      <c r="N8" s="144"/>
      <c r="O8" s="144"/>
      <c r="P8" s="144"/>
      <c r="Q8" s="144"/>
    </row>
    <row r="9" spans="1:17" ht="7.5" customHeight="1">
      <c r="B9" s="7"/>
      <c r="C9" s="201"/>
      <c r="D9" s="7"/>
      <c r="E9" s="7"/>
      <c r="F9" s="7"/>
      <c r="G9" s="7"/>
      <c r="I9" s="144"/>
      <c r="J9" s="144"/>
      <c r="K9" s="144"/>
      <c r="L9" s="144"/>
      <c r="M9" s="144"/>
      <c r="N9" s="144"/>
      <c r="O9" s="144"/>
      <c r="P9" s="144"/>
      <c r="Q9" s="144"/>
    </row>
    <row r="10" spans="1:17">
      <c r="B10" s="9" t="s">
        <v>300</v>
      </c>
      <c r="C10" s="15">
        <v>22199.320856417005</v>
      </c>
      <c r="D10" s="159">
        <v>21892.47164218645</v>
      </c>
      <c r="E10" s="159">
        <v>21974.408185398006</v>
      </c>
      <c r="F10" s="9">
        <v>24222.581994248201</v>
      </c>
      <c r="G10" s="9">
        <v>24740.503002191213</v>
      </c>
      <c r="I10" s="152"/>
      <c r="J10" s="152"/>
      <c r="K10" s="152"/>
      <c r="L10" s="152"/>
      <c r="M10" s="144"/>
      <c r="N10" s="144"/>
      <c r="O10" s="144"/>
      <c r="P10" s="144"/>
      <c r="Q10" s="144"/>
    </row>
    <row r="11" spans="1:17">
      <c r="B11" s="9" t="s">
        <v>301</v>
      </c>
      <c r="C11" s="15">
        <v>28759.568666183004</v>
      </c>
      <c r="D11" s="159">
        <v>27032.730809813518</v>
      </c>
      <c r="E11" s="159">
        <v>21797.107996601986</v>
      </c>
      <c r="F11" s="9">
        <v>21606.957242751807</v>
      </c>
      <c r="G11" s="9">
        <v>21215.50731680878</v>
      </c>
    </row>
    <row r="12" spans="1:17" hidden="1">
      <c r="B12" s="121"/>
      <c r="C12" s="15"/>
      <c r="D12" s="159"/>
      <c r="E12" s="216"/>
      <c r="F12" s="9"/>
      <c r="G12" s="121"/>
    </row>
    <row r="13" spans="1:17">
      <c r="B13" s="129" t="s">
        <v>302</v>
      </c>
      <c r="C13" s="15">
        <v>1581.1859026999998</v>
      </c>
      <c r="D13" s="159">
        <v>1734.3003500000004</v>
      </c>
      <c r="E13" s="159">
        <v>1760.7400020000002</v>
      </c>
      <c r="F13" s="9">
        <v>1800.0000000000002</v>
      </c>
      <c r="G13" s="9">
        <v>1415.957664</v>
      </c>
      <c r="K13" s="183"/>
    </row>
    <row r="14" spans="1:17">
      <c r="B14" s="9" t="s">
        <v>81</v>
      </c>
      <c r="C14" s="15">
        <v>2530.9481914600001</v>
      </c>
      <c r="D14" s="159">
        <v>2672.2122920000006</v>
      </c>
      <c r="E14" s="159">
        <v>2672.2834029999999</v>
      </c>
      <c r="F14" s="9">
        <v>2168.7656940000002</v>
      </c>
      <c r="G14" s="9">
        <v>2361.4833870000002</v>
      </c>
      <c r="K14" s="183"/>
    </row>
    <row r="15" spans="1:17">
      <c r="B15" s="32" t="s">
        <v>303</v>
      </c>
      <c r="C15" s="364">
        <v>55071.023616760009</v>
      </c>
      <c r="D15" s="371">
        <v>53331.71509399997</v>
      </c>
      <c r="E15" s="371">
        <v>48204.539586999992</v>
      </c>
      <c r="F15" s="370">
        <v>49798.304931000006</v>
      </c>
      <c r="G15" s="370">
        <v>49733.451369999995</v>
      </c>
      <c r="J15" s="76"/>
    </row>
    <row r="16" spans="1:17">
      <c r="B16" s="9"/>
      <c r="C16" s="10"/>
      <c r="D16" s="10"/>
      <c r="E16" s="10"/>
      <c r="F16" s="10"/>
      <c r="G16" s="10"/>
      <c r="H16" s="10"/>
      <c r="I16" s="10"/>
      <c r="J16" s="10"/>
      <c r="K16" s="10"/>
    </row>
    <row r="17" spans="2:11" ht="14.25" customHeight="1">
      <c r="B17" s="12"/>
    </row>
    <row r="18" spans="2:11">
      <c r="B18" s="12" t="s">
        <v>304</v>
      </c>
    </row>
    <row r="19" spans="2:11" ht="9" customHeight="1">
      <c r="B19" s="25"/>
      <c r="C19" s="6"/>
      <c r="D19" s="6"/>
      <c r="E19" s="6"/>
      <c r="F19" s="6"/>
      <c r="G19" s="6"/>
      <c r="H19" s="6"/>
      <c r="I19" s="6"/>
      <c r="J19" s="6"/>
      <c r="K19" s="6"/>
    </row>
    <row r="20" spans="2:11" ht="12.75" customHeight="1">
      <c r="C20" s="73"/>
      <c r="D20" s="73"/>
      <c r="E20" s="72"/>
    </row>
    <row r="21" spans="2:11">
      <c r="B21" s="18" t="s">
        <v>282</v>
      </c>
      <c r="C21" s="28">
        <v>2024</v>
      </c>
      <c r="D21" s="28">
        <v>2025</v>
      </c>
      <c r="E21" s="29">
        <v>2026</v>
      </c>
      <c r="F21" s="29">
        <v>2027</v>
      </c>
      <c r="G21" s="29" t="s">
        <v>616</v>
      </c>
      <c r="H21" s="139"/>
    </row>
    <row r="22" spans="2:11">
      <c r="C22" s="149"/>
      <c r="D22" s="161"/>
      <c r="E22" s="161"/>
      <c r="F22" s="161"/>
      <c r="G22" s="161"/>
      <c r="H22" s="139"/>
    </row>
    <row r="23" spans="2:11" ht="14.25" customHeight="1">
      <c r="B23" s="30" t="s">
        <v>306</v>
      </c>
      <c r="C23" s="178">
        <v>0.38704891191013657</v>
      </c>
      <c r="D23" s="179">
        <v>8.8105558169668825</v>
      </c>
      <c r="E23" s="179">
        <v>12.639301252774862</v>
      </c>
      <c r="F23" s="179">
        <v>6.9583177834589005</v>
      </c>
      <c r="G23" s="179">
        <v>26.275809069315343</v>
      </c>
      <c r="H23" s="139"/>
    </row>
    <row r="24" spans="2:11">
      <c r="C24" s="73"/>
      <c r="D24" s="73"/>
      <c r="E24" s="72"/>
    </row>
    <row r="25" spans="2:11">
      <c r="B25" s="18" t="s">
        <v>305</v>
      </c>
      <c r="C25" s="28" t="s">
        <v>617</v>
      </c>
      <c r="D25" s="29" t="s">
        <v>618</v>
      </c>
      <c r="E25" s="29" t="s">
        <v>619</v>
      </c>
      <c r="F25" s="29" t="s">
        <v>620</v>
      </c>
      <c r="G25" s="29" t="s">
        <v>621</v>
      </c>
      <c r="H25" s="29" t="s">
        <v>622</v>
      </c>
      <c r="I25" s="29" t="s">
        <v>623</v>
      </c>
      <c r="J25" s="29" t="s">
        <v>624</v>
      </c>
      <c r="K25" s="7"/>
    </row>
    <row r="26" spans="2:11" ht="12.75" customHeight="1">
      <c r="C26" s="15"/>
      <c r="D26" s="7"/>
      <c r="E26" s="7"/>
      <c r="F26" s="7"/>
      <c r="G26" s="7"/>
      <c r="H26" s="7"/>
      <c r="I26" s="7"/>
      <c r="J26" s="7"/>
      <c r="K26" s="7"/>
    </row>
    <row r="27" spans="2:11" ht="16.5" customHeight="1">
      <c r="B27" s="30" t="s">
        <v>306</v>
      </c>
      <c r="C27" s="178">
        <v>0.38703969424402129</v>
      </c>
      <c r="D27" s="179">
        <v>0</v>
      </c>
      <c r="E27" s="179">
        <v>1.5473939511358024</v>
      </c>
      <c r="F27" s="179">
        <v>0.37916529517617875</v>
      </c>
      <c r="G27" s="179">
        <v>6.8839965706549018</v>
      </c>
      <c r="H27" s="179">
        <v>0.93572410248712201</v>
      </c>
      <c r="I27" s="179">
        <v>0</v>
      </c>
      <c r="J27" s="179">
        <v>6.7747530930670852</v>
      </c>
      <c r="K27" s="9"/>
    </row>
    <row r="28" spans="2:11">
      <c r="B28" s="69"/>
    </row>
    <row r="29" spans="2:11">
      <c r="B29" s="69"/>
    </row>
  </sheetData>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4">
    <tabColor rgb="FF002060"/>
  </sheetPr>
  <dimension ref="B1:U193"/>
  <sheetViews>
    <sheetView showGridLines="0" topLeftCell="A127" zoomScale="130" zoomScaleNormal="130" zoomScaleSheetLayoutView="110" zoomScalePageLayoutView="60" workbookViewId="0">
      <selection activeCell="K142" sqref="K142"/>
    </sheetView>
  </sheetViews>
  <sheetFormatPr baseColWidth="10" defaultColWidth="11.42578125" defaultRowHeight="14.25"/>
  <cols>
    <col min="1" max="1" width="2.7109375" style="2" customWidth="1"/>
    <col min="2" max="2" width="35.42578125" style="2" customWidth="1"/>
    <col min="3" max="3" width="8.42578125" style="2" customWidth="1"/>
    <col min="4" max="4" width="7.7109375" style="2" customWidth="1"/>
    <col min="5" max="11" width="6.5703125" style="2" customWidth="1"/>
    <col min="12" max="12" width="0.42578125" style="2" customWidth="1"/>
    <col min="13" max="16384" width="11.42578125" style="2"/>
  </cols>
  <sheetData>
    <row r="1" spans="2:11" ht="22.5">
      <c r="B1" s="46" t="s">
        <v>449</v>
      </c>
    </row>
    <row r="3" spans="2:11">
      <c r="B3" s="12" t="s">
        <v>337</v>
      </c>
    </row>
    <row r="4" spans="2:11" ht="2.1" customHeight="1">
      <c r="B4" s="25"/>
      <c r="C4" s="6"/>
      <c r="D4" s="6"/>
      <c r="E4" s="6"/>
      <c r="F4" s="6"/>
      <c r="G4" s="6"/>
      <c r="H4" s="6"/>
      <c r="I4" s="6"/>
      <c r="J4" s="6"/>
      <c r="K4" s="6"/>
    </row>
    <row r="5" spans="2:11" ht="12" customHeight="1">
      <c r="B5" s="12"/>
    </row>
    <row r="6" spans="2:11">
      <c r="C6" s="33" t="s">
        <v>607</v>
      </c>
      <c r="D6" s="33" t="s">
        <v>608</v>
      </c>
      <c r="E6" s="33" t="s">
        <v>609</v>
      </c>
      <c r="F6" s="33" t="s">
        <v>50</v>
      </c>
      <c r="G6" s="33" t="s">
        <v>607</v>
      </c>
      <c r="H6" s="33" t="s">
        <v>608</v>
      </c>
      <c r="I6" s="33" t="s">
        <v>609</v>
      </c>
      <c r="J6" s="33" t="s">
        <v>50</v>
      </c>
      <c r="K6" s="33" t="s">
        <v>607</v>
      </c>
    </row>
    <row r="7" spans="2:11">
      <c r="B7" s="18" t="s">
        <v>62</v>
      </c>
      <c r="C7" s="28">
        <v>2024</v>
      </c>
      <c r="D7" s="28">
        <v>2024</v>
      </c>
      <c r="E7" s="28">
        <v>2024</v>
      </c>
      <c r="F7" s="28">
        <v>2023</v>
      </c>
      <c r="G7" s="28">
        <v>2023</v>
      </c>
      <c r="H7" s="28">
        <v>2023</v>
      </c>
      <c r="I7" s="28">
        <v>2023</v>
      </c>
      <c r="J7" s="28">
        <v>2022</v>
      </c>
      <c r="K7" s="28">
        <v>2022</v>
      </c>
    </row>
    <row r="8" spans="2:11" ht="5.0999999999999996" customHeight="1">
      <c r="B8" s="10"/>
      <c r="C8" s="127"/>
      <c r="D8" s="70"/>
      <c r="E8" s="70"/>
      <c r="F8" s="70"/>
      <c r="G8" s="70"/>
      <c r="H8" s="70"/>
      <c r="I8" s="70"/>
      <c r="J8" s="70"/>
      <c r="K8" s="70"/>
    </row>
    <row r="9" spans="2:11">
      <c r="B9" s="9" t="s">
        <v>512</v>
      </c>
      <c r="C9" s="15">
        <v>21688.485731370001</v>
      </c>
      <c r="D9" s="159">
        <v>21951.120427750007</v>
      </c>
      <c r="E9" s="159">
        <v>21798.895287329997</v>
      </c>
      <c r="F9" s="9">
        <v>21589.211832090001</v>
      </c>
      <c r="G9" s="9">
        <v>22400.014649609999</v>
      </c>
      <c r="H9" s="9">
        <v>22044.419661389995</v>
      </c>
      <c r="I9" s="9">
        <v>19958.656002999996</v>
      </c>
      <c r="J9" s="9">
        <v>19775.611266000004</v>
      </c>
      <c r="K9" s="9">
        <v>19682.706254000001</v>
      </c>
    </row>
    <row r="10" spans="2:11">
      <c r="B10" s="9" t="s">
        <v>513</v>
      </c>
      <c r="C10" s="15">
        <v>24096.807505370001</v>
      </c>
      <c r="D10" s="159">
        <v>24216.443309750008</v>
      </c>
      <c r="E10" s="159">
        <v>24072.899475329999</v>
      </c>
      <c r="F10" s="9">
        <v>23793.072002090001</v>
      </c>
      <c r="G10" s="9">
        <v>24282.59948461</v>
      </c>
      <c r="H10" s="9">
        <v>24192.409725389996</v>
      </c>
      <c r="I10" s="9">
        <v>21985.299916999997</v>
      </c>
      <c r="J10" s="9">
        <v>21834.599684000004</v>
      </c>
      <c r="K10" s="9">
        <v>21251.706254000001</v>
      </c>
    </row>
    <row r="11" spans="2:11">
      <c r="B11" s="30" t="s">
        <v>515</v>
      </c>
      <c r="C11" s="31">
        <v>27556.571153370001</v>
      </c>
      <c r="D11" s="143">
        <v>27473.610221750008</v>
      </c>
      <c r="E11" s="143">
        <v>27249.645015329999</v>
      </c>
      <c r="F11" s="30">
        <v>26399.285425090002</v>
      </c>
      <c r="G11" s="30">
        <v>26949.505832610001</v>
      </c>
      <c r="H11" s="30">
        <v>27105.875235389998</v>
      </c>
      <c r="I11" s="30">
        <v>24297.989510999996</v>
      </c>
      <c r="J11" s="30">
        <v>24147.013672000005</v>
      </c>
      <c r="K11" s="30">
        <v>23545.706254000001</v>
      </c>
    </row>
    <row r="12" spans="2:11">
      <c r="B12" s="84" t="s">
        <v>516</v>
      </c>
      <c r="C12" s="373">
        <v>119092.393555</v>
      </c>
      <c r="D12" s="339">
        <v>118841.68669399999</v>
      </c>
      <c r="E12" s="339">
        <v>117720.94957399997</v>
      </c>
      <c r="F12" s="84">
        <v>114633.36205499999</v>
      </c>
      <c r="G12" s="84">
        <v>113792.829935</v>
      </c>
      <c r="H12" s="84">
        <v>115215.00202300001</v>
      </c>
      <c r="I12" s="84">
        <v>109366.125768</v>
      </c>
      <c r="J12" s="84">
        <v>104716.30204600001</v>
      </c>
      <c r="K12" s="84">
        <v>102367.338762</v>
      </c>
    </row>
    <row r="13" spans="2:11">
      <c r="B13" s="10" t="s">
        <v>505</v>
      </c>
      <c r="C13" s="347">
        <v>0.18211478570504747</v>
      </c>
      <c r="D13" s="340">
        <v>0.18470892696323757</v>
      </c>
      <c r="E13" s="340">
        <v>0.18517430725978898</v>
      </c>
      <c r="F13" s="83">
        <v>0.18833271087113107</v>
      </c>
      <c r="G13" s="83">
        <v>0.19684908673424492</v>
      </c>
      <c r="H13" s="83">
        <v>0.19133289306360762</v>
      </c>
      <c r="I13" s="83">
        <v>0.18249394739773986</v>
      </c>
      <c r="J13" s="83">
        <v>0.1888494043392874</v>
      </c>
      <c r="K13" s="83">
        <v>0.19227525587786853</v>
      </c>
    </row>
    <row r="14" spans="2:11">
      <c r="B14" s="10" t="s">
        <v>506</v>
      </c>
      <c r="C14" s="347">
        <v>0.20233708288213606</v>
      </c>
      <c r="D14" s="340">
        <v>0.20377061268159058</v>
      </c>
      <c r="E14" s="340">
        <v>0.20449121046375571</v>
      </c>
      <c r="F14" s="83">
        <v>0.20755800558893417</v>
      </c>
      <c r="G14" s="83">
        <v>0.21339305383722815</v>
      </c>
      <c r="H14" s="83">
        <v>0.20997621230402391</v>
      </c>
      <c r="I14" s="83">
        <v>0.20102476669638769</v>
      </c>
      <c r="J14" s="83">
        <v>0.20851194376982921</v>
      </c>
      <c r="K14" s="83">
        <v>0.20760241021220033</v>
      </c>
    </row>
    <row r="15" spans="2:11">
      <c r="B15" s="27" t="s">
        <v>507</v>
      </c>
      <c r="C15" s="372">
        <v>0.23138817124070693</v>
      </c>
      <c r="D15" s="341">
        <v>0.23117822530145124</v>
      </c>
      <c r="E15" s="341">
        <v>0.23147659880368818</v>
      </c>
      <c r="F15" s="306">
        <v>0.23029321439969522</v>
      </c>
      <c r="G15" s="306">
        <v>0.2368295598940981</v>
      </c>
      <c r="H15" s="306">
        <v>0.23526341847374127</v>
      </c>
      <c r="I15" s="306">
        <v>0.22217107299332964</v>
      </c>
      <c r="J15" s="306">
        <v>0.23059459893257739</v>
      </c>
      <c r="K15" s="306">
        <v>0.2300119016353725</v>
      </c>
    </row>
    <row r="16" spans="2:11">
      <c r="B16" s="10"/>
      <c r="C16" s="10"/>
      <c r="D16" s="10"/>
      <c r="E16" s="10"/>
      <c r="F16" s="10"/>
      <c r="G16" s="10"/>
      <c r="H16" s="10"/>
      <c r="I16" s="10"/>
      <c r="J16" s="10"/>
      <c r="K16" s="10"/>
    </row>
    <row r="17" spans="2:13">
      <c r="B17" s="10"/>
      <c r="C17" s="64" t="s">
        <v>371</v>
      </c>
      <c r="D17" s="33" t="s">
        <v>50</v>
      </c>
      <c r="E17" s="33" t="s">
        <v>50</v>
      </c>
      <c r="F17" s="33" t="s">
        <v>50</v>
      </c>
      <c r="G17" s="33" t="s">
        <v>50</v>
      </c>
      <c r="H17" s="10"/>
      <c r="I17" s="10"/>
      <c r="J17" s="10"/>
      <c r="K17" s="10"/>
    </row>
    <row r="18" spans="2:13">
      <c r="B18" s="18" t="s">
        <v>63</v>
      </c>
      <c r="C18" s="29">
        <v>2024</v>
      </c>
      <c r="D18" s="29">
        <v>2023</v>
      </c>
      <c r="E18" s="29">
        <v>2022</v>
      </c>
      <c r="F18" s="29">
        <v>2021</v>
      </c>
      <c r="G18" s="29">
        <v>2020</v>
      </c>
      <c r="H18" s="10"/>
      <c r="I18" s="10"/>
      <c r="J18" s="168"/>
      <c r="K18" s="168"/>
      <c r="L18" s="139"/>
      <c r="M18" s="139"/>
    </row>
    <row r="19" spans="2:13" ht="5.0999999999999996" customHeight="1">
      <c r="B19" s="10"/>
      <c r="C19" s="15"/>
      <c r="D19" s="70"/>
      <c r="E19" s="70"/>
      <c r="F19" s="70"/>
      <c r="G19" s="70"/>
      <c r="H19" s="10"/>
      <c r="I19" s="10"/>
      <c r="J19" s="10"/>
      <c r="K19" s="10"/>
    </row>
    <row r="20" spans="2:13">
      <c r="B20" s="9" t="s">
        <v>512</v>
      </c>
      <c r="C20" s="15">
        <v>21688.485731370001</v>
      </c>
      <c r="D20" s="9">
        <v>21589.211832090001</v>
      </c>
      <c r="E20" s="9">
        <v>19775.611266000004</v>
      </c>
      <c r="F20" s="9">
        <v>17789.523746779676</v>
      </c>
      <c r="G20" s="9">
        <v>17041.291420542067</v>
      </c>
      <c r="H20" s="10"/>
      <c r="I20" s="10"/>
      <c r="J20" s="10"/>
      <c r="K20" s="10"/>
    </row>
    <row r="21" spans="2:13">
      <c r="B21" s="9" t="s">
        <v>513</v>
      </c>
      <c r="C21" s="15">
        <v>24096.807505370001</v>
      </c>
      <c r="D21" s="9">
        <v>23793.072002090001</v>
      </c>
      <c r="E21" s="9">
        <v>21834.599684000004</v>
      </c>
      <c r="F21" s="9">
        <v>19321.626066139677</v>
      </c>
      <c r="G21" s="9">
        <v>18635.798466542066</v>
      </c>
      <c r="H21" s="10"/>
      <c r="I21" s="10"/>
      <c r="J21" s="10"/>
      <c r="K21" s="10"/>
    </row>
    <row r="22" spans="2:13">
      <c r="B22" s="30" t="s">
        <v>515</v>
      </c>
      <c r="C22" s="15">
        <v>27556.571153370001</v>
      </c>
      <c r="D22" s="9">
        <v>26399.285425090002</v>
      </c>
      <c r="E22" s="9">
        <v>24147.013672000005</v>
      </c>
      <c r="F22" s="9">
        <v>21333.066067169566</v>
      </c>
      <c r="G22" s="9">
        <v>20758.591133684455</v>
      </c>
      <c r="H22" s="10"/>
      <c r="I22" s="10"/>
      <c r="J22" s="10"/>
      <c r="K22" s="10"/>
    </row>
    <row r="23" spans="2:13">
      <c r="B23" s="84" t="s">
        <v>516</v>
      </c>
      <c r="C23" s="373">
        <v>119092.393555</v>
      </c>
      <c r="D23" s="84">
        <v>114633.36205499999</v>
      </c>
      <c r="E23" s="84">
        <v>104716.30204600001</v>
      </c>
      <c r="F23" s="84">
        <v>98663.549278175458</v>
      </c>
      <c r="G23" s="84">
        <v>93095.692970129487</v>
      </c>
      <c r="H23" s="10"/>
      <c r="I23" s="10"/>
      <c r="J23" s="10"/>
      <c r="K23" s="10"/>
    </row>
    <row r="24" spans="2:13">
      <c r="B24" s="10" t="s">
        <v>505</v>
      </c>
      <c r="C24" s="347">
        <v>0.18211478570504747</v>
      </c>
      <c r="D24" s="83">
        <v>0.18833271087113107</v>
      </c>
      <c r="E24" s="83">
        <v>0.1888494043392874</v>
      </c>
      <c r="F24" s="83">
        <v>0.18030492392507866</v>
      </c>
      <c r="G24" s="83">
        <v>0.18305134079629123</v>
      </c>
      <c r="H24" s="10"/>
      <c r="J24" s="10"/>
      <c r="K24" s="10"/>
    </row>
    <row r="25" spans="2:13">
      <c r="B25" s="10" t="s">
        <v>506</v>
      </c>
      <c r="C25" s="347">
        <v>0.20233708288213606</v>
      </c>
      <c r="D25" s="83">
        <v>0.20755800558893417</v>
      </c>
      <c r="E25" s="83">
        <v>0.20851194376982921</v>
      </c>
      <c r="F25" s="83">
        <v>0.19583347859971681</v>
      </c>
      <c r="G25" s="83">
        <v>0.20017895427795476</v>
      </c>
      <c r="H25" s="10"/>
      <c r="I25" s="10"/>
      <c r="J25" s="10"/>
      <c r="K25" s="10"/>
    </row>
    <row r="26" spans="2:13">
      <c r="B26" s="27" t="s">
        <v>507</v>
      </c>
      <c r="C26" s="372">
        <v>0.23138817124070693</v>
      </c>
      <c r="D26" s="306">
        <v>0.23029321439969525</v>
      </c>
      <c r="E26" s="306">
        <v>0.23059459893257739</v>
      </c>
      <c r="F26" s="306">
        <v>0.2162203389523559</v>
      </c>
      <c r="G26" s="306">
        <v>0.22298121933895501</v>
      </c>
      <c r="H26" s="10"/>
      <c r="I26" s="10"/>
      <c r="J26" s="10"/>
      <c r="K26" s="10"/>
    </row>
    <row r="27" spans="2:13">
      <c r="B27" s="9"/>
      <c r="C27" s="10"/>
      <c r="D27" s="10"/>
      <c r="E27" s="10"/>
      <c r="F27" s="10"/>
      <c r="G27" s="10"/>
      <c r="H27" s="10"/>
      <c r="I27" s="10"/>
      <c r="J27" s="10"/>
      <c r="K27" s="10"/>
    </row>
    <row r="28" spans="2:13">
      <c r="B28" s="12" t="s">
        <v>111</v>
      </c>
    </row>
    <row r="29" spans="2:13" ht="2.1" customHeight="1">
      <c r="B29" s="25"/>
      <c r="C29" s="6"/>
      <c r="D29" s="6"/>
      <c r="E29" s="6"/>
      <c r="F29" s="6"/>
      <c r="G29" s="6"/>
      <c r="H29" s="6"/>
      <c r="I29" s="6"/>
      <c r="J29" s="6"/>
      <c r="K29" s="6"/>
    </row>
    <row r="30" spans="2:13">
      <c r="C30" s="33" t="s">
        <v>607</v>
      </c>
      <c r="D30" s="33" t="s">
        <v>608</v>
      </c>
      <c r="E30" s="33" t="s">
        <v>609</v>
      </c>
      <c r="F30" s="33" t="s">
        <v>50</v>
      </c>
      <c r="G30" s="33" t="s">
        <v>607</v>
      </c>
      <c r="H30" s="33" t="s">
        <v>608</v>
      </c>
      <c r="I30" s="33" t="s">
        <v>609</v>
      </c>
      <c r="J30" s="33" t="s">
        <v>50</v>
      </c>
      <c r="K30" s="33" t="s">
        <v>607</v>
      </c>
    </row>
    <row r="31" spans="2:13">
      <c r="B31" s="18" t="s">
        <v>62</v>
      </c>
      <c r="C31" s="28">
        <v>2024</v>
      </c>
      <c r="D31" s="28">
        <v>2024</v>
      </c>
      <c r="E31" s="28">
        <v>2024</v>
      </c>
      <c r="F31" s="28">
        <v>2023</v>
      </c>
      <c r="G31" s="28">
        <v>2023</v>
      </c>
      <c r="H31" s="28">
        <v>2023</v>
      </c>
      <c r="I31" s="28">
        <v>2023</v>
      </c>
      <c r="J31" s="28">
        <v>2022</v>
      </c>
      <c r="K31" s="28">
        <v>2022</v>
      </c>
    </row>
    <row r="32" spans="2:13" ht="7.5" customHeight="1">
      <c r="B32" s="9"/>
      <c r="C32" s="16"/>
      <c r="D32" s="10"/>
      <c r="E32" s="10"/>
      <c r="F32" s="10"/>
      <c r="G32" s="10"/>
      <c r="H32" s="10"/>
      <c r="I32" s="10"/>
      <c r="J32" s="10"/>
      <c r="K32" s="10"/>
    </row>
    <row r="33" spans="2:11">
      <c r="B33" s="9" t="s">
        <v>341</v>
      </c>
      <c r="C33" s="15">
        <v>351186.08718799998</v>
      </c>
      <c r="D33" s="159">
        <v>342789.06471700006</v>
      </c>
      <c r="E33" s="159">
        <v>338035.30387299997</v>
      </c>
      <c r="F33" s="9">
        <v>332246.688043</v>
      </c>
      <c r="G33" s="9">
        <v>331438.03038760996</v>
      </c>
      <c r="H33" s="9">
        <v>333989.626536</v>
      </c>
      <c r="I33" s="9">
        <v>318872.73911899998</v>
      </c>
      <c r="J33" s="9">
        <v>308376.09918000002</v>
      </c>
      <c r="K33" s="9">
        <v>289702.65297701396</v>
      </c>
    </row>
    <row r="34" spans="2:11">
      <c r="B34" s="30" t="s">
        <v>513</v>
      </c>
      <c r="C34" s="31">
        <v>24096.807505370001</v>
      </c>
      <c r="D34" s="143">
        <v>24216.443309750008</v>
      </c>
      <c r="E34" s="143">
        <v>24072.899475329999</v>
      </c>
      <c r="F34" s="30">
        <v>23793.072002090001</v>
      </c>
      <c r="G34" s="30">
        <v>24282.59948461</v>
      </c>
      <c r="H34" s="30">
        <v>24192.409725389996</v>
      </c>
      <c r="I34" s="30">
        <v>21985.299916999997</v>
      </c>
      <c r="J34" s="30">
        <v>21834.599684000004</v>
      </c>
      <c r="K34" s="30">
        <v>21251.706254000001</v>
      </c>
    </row>
    <row r="35" spans="2:11">
      <c r="B35" s="32" t="s">
        <v>111</v>
      </c>
      <c r="C35" s="374">
        <v>6.8615495842437202E-2</v>
      </c>
      <c r="D35" s="342">
        <v>7.0645320409338699E-2</v>
      </c>
      <c r="E35" s="342">
        <v>7.1214157809902007E-2</v>
      </c>
      <c r="F35" s="307">
        <v>7.1612668713828251E-2</v>
      </c>
      <c r="G35" s="307">
        <v>7.326437299971883E-2</v>
      </c>
      <c r="H35" s="307">
        <v>7.2434614141473494E-2</v>
      </c>
      <c r="I35" s="307">
        <v>6.8946940957518826E-2</v>
      </c>
      <c r="J35" s="307">
        <v>7.0805097224007255E-2</v>
      </c>
      <c r="K35" s="307">
        <v>7.3356961131060772E-2</v>
      </c>
    </row>
    <row r="36" spans="2:11">
      <c r="B36" s="9"/>
      <c r="C36" s="83"/>
      <c r="D36" s="10"/>
      <c r="E36" s="10"/>
      <c r="F36" s="10"/>
      <c r="G36" s="10"/>
      <c r="H36" s="10"/>
      <c r="I36" s="10"/>
      <c r="J36" s="10"/>
      <c r="K36" s="10"/>
    </row>
    <row r="37" spans="2:11">
      <c r="B37" s="9"/>
      <c r="C37" s="64" t="s">
        <v>371</v>
      </c>
      <c r="D37" s="33" t="s">
        <v>50</v>
      </c>
      <c r="E37" s="33" t="s">
        <v>50</v>
      </c>
      <c r="F37" s="33" t="s">
        <v>50</v>
      </c>
      <c r="G37" s="33" t="s">
        <v>50</v>
      </c>
      <c r="H37" s="10"/>
      <c r="I37" s="10"/>
      <c r="J37" s="10"/>
      <c r="K37" s="10"/>
    </row>
    <row r="38" spans="2:11">
      <c r="B38" s="18" t="s">
        <v>63</v>
      </c>
      <c r="C38" s="29">
        <v>2024</v>
      </c>
      <c r="D38" s="29">
        <v>2023</v>
      </c>
      <c r="E38" s="29">
        <v>2022</v>
      </c>
      <c r="F38" s="29">
        <v>2021</v>
      </c>
      <c r="G38" s="29">
        <v>2020</v>
      </c>
      <c r="H38" s="10"/>
      <c r="I38" s="10"/>
      <c r="J38" s="10"/>
      <c r="K38" s="10"/>
    </row>
    <row r="39" spans="2:11" ht="5.25" customHeight="1">
      <c r="B39" s="9"/>
      <c r="C39" s="16"/>
      <c r="D39" s="10"/>
      <c r="E39" s="10"/>
      <c r="F39" s="10"/>
      <c r="G39" s="10"/>
      <c r="H39" s="10"/>
      <c r="I39" s="10"/>
      <c r="J39" s="10"/>
      <c r="K39" s="10"/>
    </row>
    <row r="40" spans="2:11">
      <c r="B40" s="9" t="s">
        <v>341</v>
      </c>
      <c r="C40" s="15">
        <v>351186.08718799998</v>
      </c>
      <c r="D40" s="9">
        <v>332246.688043</v>
      </c>
      <c r="E40" s="9">
        <v>308376.09918000002</v>
      </c>
      <c r="F40" s="9">
        <v>279088.39520458353</v>
      </c>
      <c r="G40" s="9">
        <v>262915.14233529702</v>
      </c>
      <c r="H40" s="10"/>
      <c r="I40" s="10"/>
      <c r="J40" s="10"/>
      <c r="K40" s="10"/>
    </row>
    <row r="41" spans="2:11">
      <c r="B41" s="30" t="s">
        <v>517</v>
      </c>
      <c r="C41" s="31">
        <v>24096.807505370001</v>
      </c>
      <c r="D41" s="30">
        <v>23793.072002090001</v>
      </c>
      <c r="E41" s="30">
        <v>21834.599684000004</v>
      </c>
      <c r="F41" s="30">
        <v>19321.626066139677</v>
      </c>
      <c r="G41" s="9">
        <v>18635.798466542066</v>
      </c>
      <c r="H41" s="10"/>
      <c r="I41" s="10"/>
      <c r="J41" s="10"/>
      <c r="K41" s="10"/>
    </row>
    <row r="42" spans="2:11">
      <c r="B42" s="32" t="s">
        <v>111</v>
      </c>
      <c r="C42" s="374">
        <v>6.8615495842437202E-2</v>
      </c>
      <c r="D42" s="307">
        <v>7.1612668713828251E-2</v>
      </c>
      <c r="E42" s="307">
        <v>7.0805097224007255E-2</v>
      </c>
      <c r="F42" s="307">
        <v>6.9231205589813619E-2</v>
      </c>
      <c r="G42" s="307">
        <v>7.088141938502629E-2</v>
      </c>
      <c r="H42" s="10"/>
      <c r="I42" s="83"/>
      <c r="J42" s="83"/>
      <c r="K42" s="10"/>
    </row>
    <row r="44" spans="2:11">
      <c r="B44" s="12" t="s">
        <v>342</v>
      </c>
    </row>
    <row r="45" spans="2:11" ht="2.1" customHeight="1">
      <c r="B45" s="25"/>
      <c r="C45" s="6"/>
      <c r="D45" s="6"/>
      <c r="E45" s="6"/>
      <c r="F45" s="6"/>
      <c r="G45" s="6"/>
      <c r="H45" s="6"/>
      <c r="I45" s="6"/>
      <c r="J45" s="6"/>
      <c r="K45" s="6"/>
    </row>
    <row r="46" spans="2:11" ht="15" customHeight="1">
      <c r="B46" s="12"/>
    </row>
    <row r="47" spans="2:11">
      <c r="C47" s="33" t="s">
        <v>607</v>
      </c>
      <c r="D47" s="33" t="s">
        <v>608</v>
      </c>
      <c r="E47" s="33" t="s">
        <v>609</v>
      </c>
      <c r="F47" s="33" t="s">
        <v>50</v>
      </c>
      <c r="G47" s="33" t="s">
        <v>607</v>
      </c>
      <c r="H47" s="33" t="s">
        <v>608</v>
      </c>
      <c r="I47" s="33" t="s">
        <v>609</v>
      </c>
      <c r="J47" s="33" t="s">
        <v>50</v>
      </c>
      <c r="K47" s="33" t="s">
        <v>607</v>
      </c>
    </row>
    <row r="48" spans="2:11">
      <c r="B48" s="18" t="s">
        <v>62</v>
      </c>
      <c r="C48" s="28">
        <v>2024</v>
      </c>
      <c r="D48" s="28">
        <v>2024</v>
      </c>
      <c r="E48" s="28">
        <v>2024</v>
      </c>
      <c r="F48" s="28">
        <v>2023</v>
      </c>
      <c r="G48" s="28">
        <v>2023</v>
      </c>
      <c r="H48" s="28">
        <v>2023</v>
      </c>
      <c r="I48" s="28">
        <v>2023</v>
      </c>
      <c r="J48" s="28">
        <v>2022</v>
      </c>
      <c r="K48" s="28">
        <v>2022</v>
      </c>
    </row>
    <row r="49" spans="2:11" ht="9.75" customHeight="1">
      <c r="C49" s="162"/>
    </row>
    <row r="50" spans="2:11">
      <c r="B50" s="18" t="s">
        <v>27</v>
      </c>
      <c r="C50" s="162"/>
    </row>
    <row r="51" spans="2:11">
      <c r="B51" s="10" t="s">
        <v>343</v>
      </c>
      <c r="C51" s="16">
        <v>29674.458974999998</v>
      </c>
      <c r="D51" s="142">
        <v>27879.214676000003</v>
      </c>
      <c r="E51" s="142">
        <v>27004.454507999999</v>
      </c>
      <c r="F51" s="10">
        <v>28596.668047000003</v>
      </c>
      <c r="G51" s="10">
        <v>27471.058007</v>
      </c>
      <c r="H51" s="10">
        <v>26974.628883999998</v>
      </c>
      <c r="I51" s="10">
        <v>24092.406427999995</v>
      </c>
      <c r="J51" s="10">
        <v>25008.750737999999</v>
      </c>
      <c r="K51" s="10">
        <v>23863</v>
      </c>
    </row>
    <row r="52" spans="2:11">
      <c r="B52" s="165" t="s">
        <v>344</v>
      </c>
      <c r="C52" s="15">
        <v>-2095.019953</v>
      </c>
      <c r="D52" s="159">
        <v>-1825.4451200000001</v>
      </c>
      <c r="E52" s="159">
        <v>-1862.0220260000001</v>
      </c>
      <c r="F52" s="9">
        <v>-1903.4880009999999</v>
      </c>
      <c r="G52" s="9">
        <v>-1451.3263010000001</v>
      </c>
      <c r="H52" s="9">
        <v>-1744.0614660000001</v>
      </c>
      <c r="I52" s="9">
        <v>-1658.6592149999999</v>
      </c>
      <c r="J52" s="9">
        <v>-1768.503999</v>
      </c>
      <c r="K52" s="9">
        <v>-1247</v>
      </c>
    </row>
    <row r="53" spans="2:11">
      <c r="B53" s="9" t="s">
        <v>345</v>
      </c>
      <c r="C53" s="15">
        <v>-2237.5048889999998</v>
      </c>
      <c r="D53" s="159">
        <v>-1697.3952079999999</v>
      </c>
      <c r="E53" s="159">
        <v>-1700.2348609999999</v>
      </c>
      <c r="F53" s="9">
        <v>-1625.2312870000001</v>
      </c>
      <c r="G53" s="9">
        <v>-1433.099835</v>
      </c>
      <c r="H53" s="9">
        <v>-1413.801686</v>
      </c>
      <c r="I53" s="9">
        <v>-950.70815800000003</v>
      </c>
      <c r="J53" s="9">
        <v>-946.71127100000001</v>
      </c>
      <c r="K53" s="9">
        <v>-955</v>
      </c>
    </row>
    <row r="54" spans="2:11">
      <c r="B54" s="9" t="s">
        <v>346</v>
      </c>
      <c r="C54" s="15">
        <v>0</v>
      </c>
      <c r="D54" s="159">
        <v>0</v>
      </c>
      <c r="E54" s="159">
        <v>0</v>
      </c>
      <c r="F54" s="9">
        <v>-2590.6108610000001</v>
      </c>
      <c r="G54" s="9">
        <v>9.9999999999999995E-7</v>
      </c>
      <c r="H54" s="9">
        <v>9.9999999999999995E-7</v>
      </c>
      <c r="I54" s="9">
        <v>0</v>
      </c>
      <c r="J54" s="9">
        <v>-1314.0228099999999</v>
      </c>
      <c r="K54" s="9">
        <v>0</v>
      </c>
    </row>
    <row r="55" spans="2:11" ht="19.5" customHeight="1">
      <c r="B55" s="124" t="s">
        <v>347</v>
      </c>
      <c r="C55" s="15">
        <v>-787.98364200000003</v>
      </c>
      <c r="D55" s="159">
        <v>-718.07824000000005</v>
      </c>
      <c r="E55" s="159">
        <v>-691.01673800000003</v>
      </c>
      <c r="F55" s="9">
        <v>-666.41929600000003</v>
      </c>
      <c r="G55" s="9">
        <v>-919.04766099999995</v>
      </c>
      <c r="H55" s="9">
        <v>-906.28462300000001</v>
      </c>
      <c r="I55" s="9">
        <v>-1030.7588129999999</v>
      </c>
      <c r="J55" s="9">
        <v>-997.323397</v>
      </c>
      <c r="K55" s="9">
        <v>-913</v>
      </c>
    </row>
    <row r="56" spans="2:11" ht="24" customHeight="1">
      <c r="B56" s="256" t="s">
        <v>467</v>
      </c>
      <c r="C56" s="15">
        <v>691.36971800000003</v>
      </c>
      <c r="D56" s="159">
        <v>700.236131</v>
      </c>
      <c r="E56" s="159">
        <v>682.51462100000003</v>
      </c>
      <c r="F56" s="9">
        <v>678.62334599999997</v>
      </c>
      <c r="G56" s="9">
        <v>804.75766299999998</v>
      </c>
      <c r="H56" s="9">
        <v>768.77895799999999</v>
      </c>
      <c r="I56" s="9">
        <v>833.83012799999995</v>
      </c>
      <c r="J56" s="9">
        <v>784.40111300000001</v>
      </c>
      <c r="K56" s="9">
        <v>701</v>
      </c>
    </row>
    <row r="57" spans="2:11">
      <c r="B57" s="9" t="s">
        <v>16</v>
      </c>
      <c r="C57" s="15">
        <v>-3539.6363620000002</v>
      </c>
      <c r="D57" s="159">
        <v>-2098.3955470000001</v>
      </c>
      <c r="E57" s="159">
        <v>-1083.588702</v>
      </c>
      <c r="F57" s="9">
        <v>0</v>
      </c>
      <c r="G57" s="9">
        <v>-2441.207699</v>
      </c>
      <c r="H57" s="9">
        <v>-1700.85464</v>
      </c>
      <c r="I57" s="9">
        <v>-778.16631400000006</v>
      </c>
      <c r="J57" s="9">
        <v>0</v>
      </c>
      <c r="K57" s="9">
        <v>-2017</v>
      </c>
    </row>
    <row r="58" spans="2:11" ht="21.75" customHeight="1">
      <c r="B58" s="124" t="s">
        <v>349</v>
      </c>
      <c r="C58" s="15">
        <v>940.31687799999997</v>
      </c>
      <c r="D58" s="159">
        <v>554.87933899999996</v>
      </c>
      <c r="E58" s="159">
        <v>285.11435799999998</v>
      </c>
      <c r="F58" s="9">
        <v>0</v>
      </c>
      <c r="G58" s="9">
        <v>1177.3910000000001</v>
      </c>
      <c r="H58" s="9">
        <v>820.58205299999997</v>
      </c>
      <c r="I58" s="9">
        <v>372.16076500000003</v>
      </c>
      <c r="J58" s="9">
        <v>0</v>
      </c>
      <c r="K58" s="9">
        <v>986</v>
      </c>
    </row>
    <row r="59" spans="2:11" ht="21.75" customHeight="1">
      <c r="B59" s="124" t="s">
        <v>350</v>
      </c>
      <c r="C59" s="15">
        <v>-75.769872629999995</v>
      </c>
      <c r="D59" s="159">
        <v>-73.827527250000003</v>
      </c>
      <c r="E59" s="159">
        <v>-75.911053670000001</v>
      </c>
      <c r="F59" s="9">
        <v>-72.06506091</v>
      </c>
      <c r="G59" s="9">
        <v>-94.113382389999998</v>
      </c>
      <c r="H59" s="9">
        <v>-94.950523610000005</v>
      </c>
      <c r="I59" s="9">
        <v>-94.874774000000002</v>
      </c>
      <c r="J59" s="9">
        <v>-89.249309999999994</v>
      </c>
      <c r="K59" s="9">
        <v>-68</v>
      </c>
    </row>
    <row r="60" spans="2:11" ht="22.5" customHeight="1">
      <c r="B60" s="256" t="s">
        <v>470</v>
      </c>
      <c r="C60" s="15">
        <v>-612.33683799999994</v>
      </c>
      <c r="D60" s="159">
        <v>-500.06130999999999</v>
      </c>
      <c r="E60" s="159">
        <v>-488.06116900000001</v>
      </c>
      <c r="F60" s="9">
        <v>-546.27930400000002</v>
      </c>
      <c r="G60" s="9">
        <v>-416.06721900000002</v>
      </c>
      <c r="H60" s="9">
        <v>-397.72868199999999</v>
      </c>
      <c r="I60" s="9">
        <v>-362.70721500000002</v>
      </c>
      <c r="J60" s="9">
        <v>-279.40368999999998</v>
      </c>
      <c r="K60" s="9">
        <v>-213</v>
      </c>
    </row>
    <row r="61" spans="2:11" ht="17.25" customHeight="1">
      <c r="B61" s="124" t="s">
        <v>522</v>
      </c>
      <c r="C61" s="15">
        <v>-2.2288079999999999</v>
      </c>
      <c r="D61" s="159">
        <v>-3.7341039999999999</v>
      </c>
      <c r="E61" s="159">
        <v>-4.2735799999999999</v>
      </c>
      <c r="F61" s="9">
        <v>-3.8532579999999998</v>
      </c>
      <c r="G61" s="9">
        <v>-6.5596579999999998</v>
      </c>
      <c r="H61" s="9">
        <v>-5.375121</v>
      </c>
      <c r="I61" s="9">
        <v>-3.5360749999999999</v>
      </c>
      <c r="J61" s="9">
        <v>-3.5507949999999999</v>
      </c>
      <c r="K61" s="9">
        <v>-4.9779999999999998</v>
      </c>
    </row>
    <row r="62" spans="2:11" ht="21.75" customHeight="1">
      <c r="B62" s="124" t="s">
        <v>523</v>
      </c>
      <c r="C62" s="15">
        <v>-267.17947500000002</v>
      </c>
      <c r="D62" s="159">
        <v>-266.27266200000003</v>
      </c>
      <c r="E62" s="159">
        <v>-268.08006999999998</v>
      </c>
      <c r="F62" s="9">
        <v>-278.13249300000001</v>
      </c>
      <c r="G62" s="9">
        <v>-291.77026599999999</v>
      </c>
      <c r="H62" s="9">
        <v>-256.51349299999998</v>
      </c>
      <c r="I62" s="9">
        <v>-460.33075400000001</v>
      </c>
      <c r="J62" s="9">
        <v>-618.77531299999998</v>
      </c>
      <c r="K62" s="9">
        <v>-449.31574599999999</v>
      </c>
    </row>
    <row r="63" spans="2:11">
      <c r="B63" s="10" t="s">
        <v>512</v>
      </c>
      <c r="C63" s="16">
        <v>21688.485731370001</v>
      </c>
      <c r="D63" s="142">
        <v>21951.120427750007</v>
      </c>
      <c r="E63" s="142">
        <v>21798.895287329997</v>
      </c>
      <c r="F63" s="10">
        <v>21589.211832090001</v>
      </c>
      <c r="G63" s="10">
        <v>22400.014649609999</v>
      </c>
      <c r="H63" s="10">
        <v>22044.419661389995</v>
      </c>
      <c r="I63" s="10">
        <v>19958.656002999996</v>
      </c>
      <c r="J63" s="10">
        <v>19775.611266000004</v>
      </c>
      <c r="K63" s="10">
        <v>19682.706254000001</v>
      </c>
    </row>
    <row r="64" spans="2:11">
      <c r="B64" s="9" t="s">
        <v>521</v>
      </c>
      <c r="C64" s="15">
        <v>2456.090095</v>
      </c>
      <c r="D64" s="159">
        <v>2313.4374590000002</v>
      </c>
      <c r="E64" s="159">
        <v>2321.7487030000002</v>
      </c>
      <c r="F64" s="9">
        <v>2251.9484729999999</v>
      </c>
      <c r="G64" s="9">
        <v>1930.0678399999999</v>
      </c>
      <c r="H64" s="9">
        <v>2194.8988370000002</v>
      </c>
      <c r="I64" s="9">
        <v>2073.0782389999999</v>
      </c>
      <c r="J64" s="9">
        <v>2106.0966309999999</v>
      </c>
      <c r="K64" s="9">
        <v>1615</v>
      </c>
    </row>
    <row r="65" spans="2:21" ht="18">
      <c r="B65" s="165" t="s">
        <v>520</v>
      </c>
      <c r="C65" s="15">
        <v>-47.768321</v>
      </c>
      <c r="D65" s="159">
        <v>-48.114576999999997</v>
      </c>
      <c r="E65" s="159">
        <v>-47.744515</v>
      </c>
      <c r="F65" s="9">
        <v>-48.088303000000003</v>
      </c>
      <c r="G65" s="9">
        <v>-47.483004999999999</v>
      </c>
      <c r="H65" s="9">
        <v>-46.908772999999997</v>
      </c>
      <c r="I65" s="9">
        <v>-46.434325000000001</v>
      </c>
      <c r="J65" s="9">
        <v>-47.108212999999999</v>
      </c>
      <c r="K65" s="9">
        <v>-46</v>
      </c>
    </row>
    <row r="66" spans="2:21">
      <c r="B66" s="9" t="s">
        <v>352</v>
      </c>
      <c r="C66" s="147">
        <v>0</v>
      </c>
      <c r="D66" s="271">
        <v>0</v>
      </c>
      <c r="E66" s="159">
        <v>0</v>
      </c>
      <c r="F66" s="272">
        <v>0</v>
      </c>
      <c r="G66" s="9">
        <v>0</v>
      </c>
      <c r="H66" s="272">
        <v>0</v>
      </c>
      <c r="I66" s="272">
        <v>0</v>
      </c>
      <c r="J66" s="272">
        <v>0</v>
      </c>
      <c r="K66" s="272">
        <v>0</v>
      </c>
    </row>
    <row r="67" spans="2:21">
      <c r="B67" s="10" t="s">
        <v>513</v>
      </c>
      <c r="C67" s="16">
        <v>24096.807505370001</v>
      </c>
      <c r="D67" s="142">
        <v>24216.443309750008</v>
      </c>
      <c r="E67" s="142">
        <v>24072.899475329999</v>
      </c>
      <c r="F67" s="10">
        <v>23793.072002090001</v>
      </c>
      <c r="G67" s="10">
        <v>24282.59948461</v>
      </c>
      <c r="H67" s="10">
        <v>24192.409725389996</v>
      </c>
      <c r="I67" s="10">
        <v>21985.299916999997</v>
      </c>
      <c r="J67" s="10">
        <v>21834.599684000004</v>
      </c>
      <c r="K67" s="10">
        <v>21251.706254000001</v>
      </c>
    </row>
    <row r="68" spans="2:21">
      <c r="B68" s="9" t="s">
        <v>353</v>
      </c>
      <c r="C68" s="15">
        <v>3686.1061810000001</v>
      </c>
      <c r="D68" s="159">
        <v>3473.051731</v>
      </c>
      <c r="E68" s="159">
        <v>3390.3327589999999</v>
      </c>
      <c r="F68" s="9">
        <v>2822.1561190000002</v>
      </c>
      <c r="G68" s="9">
        <v>2880.0098830000002</v>
      </c>
      <c r="H68" s="9">
        <v>3123.9016019999999</v>
      </c>
      <c r="I68" s="9">
        <v>2522.1617780000001</v>
      </c>
      <c r="J68" s="9">
        <v>2522.8870649999999</v>
      </c>
      <c r="K68" s="9">
        <v>2502</v>
      </c>
    </row>
    <row r="69" spans="2:21" ht="18">
      <c r="B69" s="124" t="s">
        <v>354</v>
      </c>
      <c r="C69" s="15">
        <v>-226.342533</v>
      </c>
      <c r="D69" s="159">
        <v>-215.88481899999999</v>
      </c>
      <c r="E69" s="159">
        <v>-213.587219</v>
      </c>
      <c r="F69" s="9">
        <v>-215.94269600000001</v>
      </c>
      <c r="G69" s="9">
        <v>-213.10353499999999</v>
      </c>
      <c r="H69" s="9">
        <v>-210.436092</v>
      </c>
      <c r="I69" s="9">
        <v>-209.472184</v>
      </c>
      <c r="J69" s="9">
        <v>-210.47307699999999</v>
      </c>
      <c r="K69" s="9">
        <v>-208</v>
      </c>
    </row>
    <row r="70" spans="2:21">
      <c r="B70" s="27" t="s">
        <v>514</v>
      </c>
      <c r="C70" s="260">
        <v>3459.7636480000001</v>
      </c>
      <c r="D70" s="297">
        <v>3257.1669120000001</v>
      </c>
      <c r="E70" s="297">
        <v>3176.7455399999999</v>
      </c>
      <c r="F70" s="27">
        <v>2606.2134230000001</v>
      </c>
      <c r="G70" s="27">
        <v>2666.906348</v>
      </c>
      <c r="H70" s="27">
        <v>2913.46551</v>
      </c>
      <c r="I70" s="27">
        <v>2312.6895939999999</v>
      </c>
      <c r="J70" s="27">
        <v>2312.4139879999998</v>
      </c>
      <c r="K70" s="27">
        <v>2294</v>
      </c>
    </row>
    <row r="71" spans="2:21">
      <c r="B71" s="10" t="s">
        <v>515</v>
      </c>
      <c r="C71" s="16">
        <v>27556.571153370001</v>
      </c>
      <c r="D71" s="10">
        <v>27473.610221750008</v>
      </c>
      <c r="E71" s="10">
        <v>27249.645015329999</v>
      </c>
      <c r="F71" s="10">
        <v>26399.285425090002</v>
      </c>
      <c r="G71" s="10">
        <v>26949.505832610001</v>
      </c>
      <c r="H71" s="10">
        <v>27105.875235389998</v>
      </c>
      <c r="I71" s="10">
        <v>24297.989510999996</v>
      </c>
      <c r="J71" s="10">
        <v>24147.013672000005</v>
      </c>
      <c r="K71" s="10">
        <v>23545.706254000001</v>
      </c>
    </row>
    <row r="72" spans="2:21" ht="24" customHeight="1">
      <c r="B72" s="9"/>
      <c r="C72" s="9"/>
      <c r="D72" s="9"/>
      <c r="E72" s="9"/>
      <c r="F72" s="9"/>
      <c r="G72" s="9"/>
      <c r="I72" s="9"/>
      <c r="J72" s="9"/>
      <c r="K72" s="9"/>
    </row>
    <row r="73" spans="2:21">
      <c r="C73" s="33" t="s">
        <v>607</v>
      </c>
      <c r="D73" s="33" t="s">
        <v>608</v>
      </c>
      <c r="E73" s="33" t="s">
        <v>609</v>
      </c>
      <c r="F73" s="33" t="s">
        <v>50</v>
      </c>
      <c r="G73" s="33" t="s">
        <v>607</v>
      </c>
      <c r="H73" s="33" t="s">
        <v>608</v>
      </c>
      <c r="I73" s="33" t="s">
        <v>609</v>
      </c>
      <c r="J73" s="33" t="s">
        <v>50</v>
      </c>
      <c r="K73" s="33" t="s">
        <v>607</v>
      </c>
    </row>
    <row r="74" spans="2:21">
      <c r="B74" s="18" t="s">
        <v>62</v>
      </c>
      <c r="C74" s="28">
        <v>2024</v>
      </c>
      <c r="D74" s="28">
        <v>2024</v>
      </c>
      <c r="E74" s="28">
        <v>2024</v>
      </c>
      <c r="F74" s="28">
        <v>2023</v>
      </c>
      <c r="G74" s="28">
        <v>2023</v>
      </c>
      <c r="H74" s="28">
        <v>2023</v>
      </c>
      <c r="I74" s="28">
        <v>2023</v>
      </c>
      <c r="J74" s="28">
        <v>2022</v>
      </c>
      <c r="K74" s="28">
        <v>2022</v>
      </c>
    </row>
    <row r="75" spans="2:21" ht="12" customHeight="1">
      <c r="B75" s="18"/>
      <c r="C75" s="170"/>
      <c r="D75" s="11"/>
      <c r="E75" s="375"/>
      <c r="F75" s="11"/>
      <c r="G75" s="375"/>
      <c r="H75" s="11"/>
      <c r="I75" s="11"/>
      <c r="J75" s="11"/>
      <c r="K75" s="11"/>
    </row>
    <row r="76" spans="2:21">
      <c r="B76" s="18" t="s">
        <v>516</v>
      </c>
      <c r="C76" s="147"/>
      <c r="D76" s="9"/>
      <c r="E76" s="272"/>
      <c r="F76" s="9"/>
      <c r="G76" s="272"/>
      <c r="I76" s="9"/>
      <c r="J76" s="9"/>
      <c r="K76" s="9"/>
    </row>
    <row r="77" spans="2:21">
      <c r="B77" s="9" t="s">
        <v>355</v>
      </c>
      <c r="C77" s="15">
        <v>21247.269543999999</v>
      </c>
      <c r="D77" s="9">
        <v>21001.056235</v>
      </c>
      <c r="E77" s="9">
        <v>20183.342945</v>
      </c>
      <c r="F77" s="9">
        <v>19226.346706</v>
      </c>
      <c r="G77" s="9">
        <v>18917.923003</v>
      </c>
      <c r="H77" s="9">
        <v>19275.204712999999</v>
      </c>
      <c r="I77" s="9">
        <v>18356.426511999998</v>
      </c>
      <c r="J77" s="9">
        <v>16890.075850000001</v>
      </c>
      <c r="K77" s="9">
        <v>16433.214703000001</v>
      </c>
      <c r="N77" s="76"/>
      <c r="O77" s="76"/>
      <c r="P77" s="76"/>
      <c r="Q77" s="76"/>
      <c r="R77" s="76"/>
      <c r="S77" s="76"/>
      <c r="T77" s="76"/>
      <c r="U77" s="76"/>
    </row>
    <row r="78" spans="2:21">
      <c r="B78" s="9" t="s">
        <v>29</v>
      </c>
      <c r="C78" s="15">
        <v>11339.017995</v>
      </c>
      <c r="D78" s="9">
        <v>11482.642061</v>
      </c>
      <c r="E78" s="9">
        <v>11211.899648000001</v>
      </c>
      <c r="F78" s="9">
        <v>11633.512033000001</v>
      </c>
      <c r="G78" s="9">
        <v>12675.722839</v>
      </c>
      <c r="H78" s="9">
        <v>12881.658600000001</v>
      </c>
      <c r="I78" s="9">
        <v>11836.68866</v>
      </c>
      <c r="J78" s="9">
        <v>11538.673144</v>
      </c>
      <c r="K78" s="9">
        <v>12064.688222999999</v>
      </c>
      <c r="N78" s="76"/>
      <c r="O78" s="76"/>
      <c r="P78" s="76"/>
      <c r="Q78" s="76"/>
      <c r="R78" s="76"/>
      <c r="S78" s="76"/>
      <c r="T78" s="76"/>
      <c r="U78" s="76"/>
    </row>
    <row r="79" spans="2:21">
      <c r="B79" s="9" t="s">
        <v>491</v>
      </c>
      <c r="C79" s="15">
        <v>38404.098076000002</v>
      </c>
      <c r="D79" s="9">
        <v>37820.045676000002</v>
      </c>
      <c r="E79" s="9">
        <v>37692.017784999996</v>
      </c>
      <c r="F79" s="9">
        <v>36332.852956000002</v>
      </c>
      <c r="G79" s="9">
        <v>36133.071878000002</v>
      </c>
      <c r="H79" s="9">
        <v>35352.112345000001</v>
      </c>
      <c r="I79" s="9">
        <v>32333.179520999998</v>
      </c>
      <c r="J79" s="9">
        <v>31984.775144000003</v>
      </c>
      <c r="K79" s="9">
        <v>30416.879874999999</v>
      </c>
      <c r="N79" s="76"/>
      <c r="O79" s="76"/>
      <c r="P79" s="76"/>
      <c r="Q79" s="76"/>
      <c r="R79" s="76"/>
      <c r="S79" s="76"/>
      <c r="T79" s="76"/>
      <c r="U79" s="76"/>
    </row>
    <row r="80" spans="2:21">
      <c r="B80" s="9" t="s">
        <v>356</v>
      </c>
      <c r="C80" s="15">
        <v>1593.0431840000001</v>
      </c>
      <c r="D80" s="9">
        <v>1614.976676</v>
      </c>
      <c r="E80" s="9">
        <v>1631.9304970000001</v>
      </c>
      <c r="F80" s="9">
        <v>1577.0163620000001</v>
      </c>
      <c r="G80" s="9">
        <v>1494.6154799999999</v>
      </c>
      <c r="H80" s="9">
        <v>1486.018615</v>
      </c>
      <c r="I80" s="9">
        <v>1382.821156</v>
      </c>
      <c r="J80" s="9">
        <v>1254.370283</v>
      </c>
      <c r="K80" s="9">
        <v>1299.9206160000001</v>
      </c>
      <c r="N80" s="76"/>
      <c r="O80" s="76"/>
      <c r="P80" s="76"/>
      <c r="Q80" s="76"/>
      <c r="R80" s="76"/>
      <c r="S80" s="76"/>
      <c r="T80" s="76"/>
      <c r="U80" s="76"/>
    </row>
    <row r="81" spans="2:21">
      <c r="B81" s="9" t="s">
        <v>357</v>
      </c>
      <c r="C81" s="15">
        <v>0</v>
      </c>
      <c r="D81" s="9">
        <v>0</v>
      </c>
      <c r="E81" s="9">
        <v>0</v>
      </c>
      <c r="F81" s="9">
        <v>0</v>
      </c>
      <c r="G81" s="9">
        <v>0</v>
      </c>
      <c r="H81" s="9">
        <v>0</v>
      </c>
      <c r="I81" s="9">
        <v>0</v>
      </c>
      <c r="J81" s="9">
        <v>0</v>
      </c>
      <c r="K81" s="9">
        <v>0</v>
      </c>
      <c r="N81" s="76"/>
      <c r="O81" s="76"/>
      <c r="P81" s="76"/>
      <c r="Q81" s="76"/>
      <c r="R81" s="76"/>
      <c r="S81" s="76"/>
      <c r="T81" s="76"/>
      <c r="U81" s="76"/>
    </row>
    <row r="82" spans="2:21" s="14" customFormat="1" ht="15">
      <c r="B82" s="10" t="s">
        <v>330</v>
      </c>
      <c r="C82" s="16">
        <v>72583.428799000001</v>
      </c>
      <c r="D82" s="10">
        <v>71918.720648000002</v>
      </c>
      <c r="E82" s="10">
        <v>70719.190875</v>
      </c>
      <c r="F82" s="10">
        <v>68769.728057</v>
      </c>
      <c r="G82" s="10">
        <v>69221.333199999994</v>
      </c>
      <c r="H82" s="10">
        <v>68994.994273000004</v>
      </c>
      <c r="I82" s="10">
        <v>63909.115848999994</v>
      </c>
      <c r="J82" s="10">
        <v>61667.894421000005</v>
      </c>
      <c r="K82" s="10">
        <v>60214.703417000004</v>
      </c>
      <c r="N82" s="376"/>
      <c r="O82" s="376"/>
      <c r="P82" s="376"/>
      <c r="Q82" s="376"/>
      <c r="R82" s="376"/>
      <c r="S82" s="376"/>
      <c r="T82" s="376"/>
      <c r="U82" s="376"/>
    </row>
    <row r="83" spans="2:21">
      <c r="B83" s="9" t="s">
        <v>358</v>
      </c>
      <c r="C83" s="15">
        <v>414.15989500000001</v>
      </c>
      <c r="D83" s="9">
        <v>377.37975799999998</v>
      </c>
      <c r="E83" s="9">
        <v>63.855556999999997</v>
      </c>
      <c r="F83" s="9">
        <v>67.901917999999995</v>
      </c>
      <c r="G83" s="9">
        <v>75.456209000000001</v>
      </c>
      <c r="H83" s="9">
        <v>76.569238999999996</v>
      </c>
      <c r="I83" s="9">
        <v>42.057921</v>
      </c>
      <c r="J83" s="9">
        <v>74.951402999999999</v>
      </c>
      <c r="K83" s="9">
        <v>78.035933</v>
      </c>
      <c r="N83" s="76"/>
      <c r="O83" s="76"/>
      <c r="P83" s="76"/>
      <c r="Q83" s="76"/>
      <c r="R83" s="76"/>
      <c r="S83" s="76"/>
      <c r="T83" s="76"/>
      <c r="U83" s="76"/>
    </row>
    <row r="84" spans="2:21">
      <c r="B84" s="9" t="s">
        <v>359</v>
      </c>
      <c r="C84" s="15">
        <v>2172.0176160000001</v>
      </c>
      <c r="D84" s="9">
        <v>1999.8282369999999</v>
      </c>
      <c r="E84" s="9">
        <v>2040.318882</v>
      </c>
      <c r="F84" s="9">
        <v>1907.901167</v>
      </c>
      <c r="G84" s="9">
        <v>1687.0055339999999</v>
      </c>
      <c r="H84" s="9">
        <v>1678.835517</v>
      </c>
      <c r="I84" s="9">
        <v>1950.231849</v>
      </c>
      <c r="J84" s="9">
        <v>1740.6488370000002</v>
      </c>
      <c r="K84" s="9">
        <v>1726.712955</v>
      </c>
      <c r="N84" s="76"/>
      <c r="O84" s="76"/>
      <c r="P84" s="76"/>
      <c r="Q84" s="76"/>
      <c r="R84" s="76"/>
      <c r="S84" s="76"/>
      <c r="T84" s="76"/>
      <c r="U84" s="76"/>
    </row>
    <row r="85" spans="2:21">
      <c r="B85" s="9" t="s">
        <v>360</v>
      </c>
      <c r="C85" s="15">
        <v>3261.475175</v>
      </c>
      <c r="D85" s="9">
        <v>2993.3080880000002</v>
      </c>
      <c r="E85" s="9">
        <v>3448.1134860000002</v>
      </c>
      <c r="F85" s="9">
        <v>3494.9680190000004</v>
      </c>
      <c r="G85" s="9">
        <v>3129.6211440000002</v>
      </c>
      <c r="H85" s="9">
        <v>4328.6944359999998</v>
      </c>
      <c r="I85" s="9">
        <v>3563.6368400000001</v>
      </c>
      <c r="J85" s="9">
        <v>3448.9832809999994</v>
      </c>
      <c r="K85" s="9">
        <v>3102.5103880000001</v>
      </c>
      <c r="N85" s="76"/>
      <c r="O85" s="76"/>
      <c r="P85" s="76"/>
      <c r="Q85" s="76"/>
      <c r="R85" s="76"/>
      <c r="S85" s="76"/>
      <c r="T85" s="76"/>
      <c r="U85" s="76"/>
    </row>
    <row r="86" spans="2:21">
      <c r="B86" s="9" t="s">
        <v>361</v>
      </c>
      <c r="C86" s="15">
        <v>1328.608244</v>
      </c>
      <c r="D86" s="9">
        <v>1741.6853080000001</v>
      </c>
      <c r="E86" s="9">
        <v>1820.3938109999999</v>
      </c>
      <c r="F86" s="9">
        <v>1828.990773</v>
      </c>
      <c r="G86" s="9">
        <v>2057.9638620000001</v>
      </c>
      <c r="H86" s="9">
        <v>2049.5884350000001</v>
      </c>
      <c r="I86" s="9">
        <v>3022.1738009999999</v>
      </c>
      <c r="J86" s="9">
        <v>2587.265926</v>
      </c>
      <c r="K86" s="9">
        <v>1650.248912</v>
      </c>
      <c r="N86" s="76"/>
      <c r="O86" s="76"/>
      <c r="P86" s="76"/>
      <c r="Q86" s="76"/>
      <c r="R86" s="76"/>
      <c r="S86" s="76"/>
      <c r="T86" s="76"/>
      <c r="U86" s="76"/>
    </row>
    <row r="87" spans="2:21">
      <c r="B87" s="9" t="s">
        <v>29</v>
      </c>
      <c r="C87" s="15">
        <v>6620.6116739999998</v>
      </c>
      <c r="D87" s="9">
        <v>6460.0988539999998</v>
      </c>
      <c r="E87" s="9">
        <v>6960.5621249999995</v>
      </c>
      <c r="F87" s="9">
        <v>6324.5121740000004</v>
      </c>
      <c r="G87" s="9">
        <v>5421.8896199999999</v>
      </c>
      <c r="H87" s="9">
        <v>5598.9799650000004</v>
      </c>
      <c r="I87" s="9">
        <v>5266.762111</v>
      </c>
      <c r="J87" s="9">
        <v>4810.3002100000003</v>
      </c>
      <c r="K87" s="9">
        <v>5571.3544680000005</v>
      </c>
      <c r="N87" s="76"/>
      <c r="O87" s="76"/>
      <c r="P87" s="76"/>
      <c r="Q87" s="76"/>
      <c r="R87" s="76"/>
      <c r="S87" s="76"/>
      <c r="T87" s="76"/>
      <c r="U87" s="76"/>
    </row>
    <row r="88" spans="2:21">
      <c r="B88" s="9" t="s">
        <v>362</v>
      </c>
      <c r="C88" s="15">
        <v>9329.9458759999998</v>
      </c>
      <c r="D88" s="9">
        <v>9117.9046490000001</v>
      </c>
      <c r="E88" s="9">
        <v>8852.6726770000005</v>
      </c>
      <c r="F88" s="9">
        <v>8785.1948049999992</v>
      </c>
      <c r="G88" s="9">
        <v>9044.3774740000008</v>
      </c>
      <c r="H88" s="9">
        <v>9022.0505400000002</v>
      </c>
      <c r="I88" s="9">
        <v>8484.4459210000005</v>
      </c>
      <c r="J88" s="9">
        <v>8276.8134289999998</v>
      </c>
      <c r="K88" s="9">
        <v>8167.5289380000004</v>
      </c>
      <c r="N88" s="76"/>
      <c r="O88" s="76"/>
      <c r="P88" s="76"/>
      <c r="Q88" s="76"/>
      <c r="R88" s="76"/>
      <c r="S88" s="76"/>
      <c r="T88" s="76"/>
      <c r="U88" s="76"/>
    </row>
    <row r="89" spans="2:21">
      <c r="B89" s="9" t="s">
        <v>363</v>
      </c>
      <c r="C89" s="15">
        <v>1513.7128379999999</v>
      </c>
      <c r="D89" s="9">
        <v>1631.446823</v>
      </c>
      <c r="E89" s="9">
        <v>1444.399046</v>
      </c>
      <c r="F89" s="9">
        <v>1573.266576</v>
      </c>
      <c r="G89" s="9">
        <v>1670.6070029999998</v>
      </c>
      <c r="H89" s="9">
        <v>1759.994731</v>
      </c>
      <c r="I89" s="9">
        <v>1385.8730290000001</v>
      </c>
      <c r="J89" s="9">
        <v>1357.785922</v>
      </c>
      <c r="K89" s="9">
        <v>1386.8881369999999</v>
      </c>
      <c r="N89" s="76"/>
      <c r="O89" s="76"/>
      <c r="P89" s="76"/>
      <c r="Q89" s="76"/>
      <c r="R89" s="76"/>
      <c r="S89" s="76"/>
      <c r="T89" s="76"/>
      <c r="U89" s="76"/>
    </row>
    <row r="90" spans="2:21">
      <c r="B90" s="9" t="s">
        <v>364</v>
      </c>
      <c r="C90" s="15">
        <v>5648.8334720000003</v>
      </c>
      <c r="D90" s="9">
        <v>6008.9930219999997</v>
      </c>
      <c r="E90" s="9">
        <v>5977.8845449999999</v>
      </c>
      <c r="F90" s="9">
        <v>5808.8148680000004</v>
      </c>
      <c r="G90" s="9">
        <v>5874.3004099999998</v>
      </c>
      <c r="H90" s="9">
        <v>5933.4886820000002</v>
      </c>
      <c r="I90" s="9">
        <v>6268.0091240000002</v>
      </c>
      <c r="J90" s="9">
        <v>6297.4103080000004</v>
      </c>
      <c r="K90" s="9">
        <v>6288.9552559999993</v>
      </c>
      <c r="N90" s="76"/>
      <c r="O90" s="76"/>
      <c r="P90" s="76"/>
      <c r="Q90" s="76"/>
      <c r="R90" s="76"/>
      <c r="S90" s="76"/>
      <c r="T90" s="76"/>
      <c r="U90" s="76"/>
    </row>
    <row r="91" spans="2:21">
      <c r="B91" s="9" t="s">
        <v>75</v>
      </c>
      <c r="C91" s="15">
        <v>2682.0064619999998</v>
      </c>
      <c r="D91" s="9">
        <v>3194.7705409999999</v>
      </c>
      <c r="E91" s="9">
        <v>2570.564417</v>
      </c>
      <c r="F91" s="9">
        <v>2224.1587709999999</v>
      </c>
      <c r="G91" s="9">
        <v>2327.7055249999999</v>
      </c>
      <c r="H91" s="9">
        <v>1879.0309650000002</v>
      </c>
      <c r="I91" s="9">
        <v>2247.4165330000001</v>
      </c>
      <c r="J91" s="9">
        <v>2029.4099639999999</v>
      </c>
      <c r="K91" s="9">
        <v>1925.8888640000002</v>
      </c>
      <c r="N91" s="76"/>
      <c r="O91" s="76"/>
      <c r="P91" s="76"/>
      <c r="Q91" s="76"/>
      <c r="R91" s="76"/>
      <c r="S91" s="76"/>
      <c r="T91" s="76"/>
      <c r="U91" s="76"/>
    </row>
    <row r="92" spans="2:21" s="14" customFormat="1" ht="15">
      <c r="B92" s="10" t="s">
        <v>331</v>
      </c>
      <c r="C92" s="16">
        <v>32971.371251999997</v>
      </c>
      <c r="D92" s="10">
        <v>33525.415280000001</v>
      </c>
      <c r="E92" s="10">
        <v>33178.764545999999</v>
      </c>
      <c r="F92" s="10">
        <v>32015.709071000001</v>
      </c>
      <c r="G92" s="10">
        <v>31288.926781000006</v>
      </c>
      <c r="H92" s="10">
        <v>32327.232510000002</v>
      </c>
      <c r="I92" s="10">
        <v>32230.607129</v>
      </c>
      <c r="J92" s="10">
        <v>30623.569279999996</v>
      </c>
      <c r="K92" s="10">
        <v>29898.123851000004</v>
      </c>
      <c r="N92" s="376"/>
      <c r="O92" s="376"/>
      <c r="P92" s="376"/>
      <c r="Q92" s="376"/>
      <c r="R92" s="376"/>
      <c r="S92" s="376"/>
      <c r="T92" s="376"/>
      <c r="U92" s="376"/>
    </row>
    <row r="93" spans="2:21">
      <c r="B93" s="9" t="s">
        <v>333</v>
      </c>
      <c r="C93" s="15">
        <v>464.67084</v>
      </c>
      <c r="D93" s="9">
        <v>588.48502599999995</v>
      </c>
      <c r="E93" s="9">
        <v>383.33827600000001</v>
      </c>
      <c r="F93" s="9">
        <v>278.64327600000001</v>
      </c>
      <c r="G93" s="9">
        <v>472.63979</v>
      </c>
      <c r="H93" s="9">
        <v>446.23218900000001</v>
      </c>
      <c r="I93" s="9">
        <v>540.354826</v>
      </c>
      <c r="J93" s="9">
        <v>360.603002</v>
      </c>
      <c r="K93" s="9">
        <v>510.84266300000002</v>
      </c>
      <c r="N93" s="76"/>
      <c r="O93" s="76"/>
      <c r="P93" s="76"/>
      <c r="Q93" s="76"/>
      <c r="R93" s="76"/>
      <c r="S93" s="76"/>
      <c r="T93" s="76"/>
      <c r="U93" s="76"/>
    </row>
    <row r="94" spans="2:21">
      <c r="B94" s="9" t="s">
        <v>334</v>
      </c>
      <c r="C94" s="15">
        <v>111.483088</v>
      </c>
      <c r="D94" s="9">
        <v>110.90966299999999</v>
      </c>
      <c r="E94" s="9">
        <v>132.18891300000001</v>
      </c>
      <c r="F94" s="9">
        <v>81.963963000000007</v>
      </c>
      <c r="G94" s="9">
        <v>198.18542500000001</v>
      </c>
      <c r="H94" s="9">
        <v>187.38822500000001</v>
      </c>
      <c r="I94" s="9">
        <v>125.644588</v>
      </c>
      <c r="J94" s="9">
        <v>130.55676299999999</v>
      </c>
      <c r="K94" s="9">
        <v>196.72806299999999</v>
      </c>
      <c r="N94" s="76"/>
      <c r="O94" s="76"/>
      <c r="P94" s="76"/>
      <c r="Q94" s="76"/>
      <c r="R94" s="76"/>
      <c r="S94" s="76"/>
      <c r="T94" s="76"/>
      <c r="U94" s="76"/>
    </row>
    <row r="95" spans="2:21">
      <c r="B95" s="9" t="s">
        <v>335</v>
      </c>
      <c r="C95" s="15">
        <v>27.036263000000002</v>
      </c>
      <c r="D95" s="9">
        <v>42.158388000000002</v>
      </c>
      <c r="E95" s="9">
        <v>3.5312999999999997E-2</v>
      </c>
      <c r="F95" s="9">
        <v>21.249874999999999</v>
      </c>
      <c r="G95" s="9">
        <v>15.514687999999998</v>
      </c>
      <c r="H95" s="9">
        <v>47.012838000000002</v>
      </c>
      <c r="I95" s="9">
        <v>49.159362999999999</v>
      </c>
      <c r="J95" s="9">
        <v>10.584488</v>
      </c>
      <c r="K95" s="9">
        <v>215.150475</v>
      </c>
      <c r="N95" s="76"/>
      <c r="O95" s="76"/>
      <c r="P95" s="76"/>
      <c r="Q95" s="76"/>
      <c r="R95" s="76"/>
      <c r="S95" s="76"/>
      <c r="T95" s="76"/>
      <c r="U95" s="76"/>
    </row>
    <row r="96" spans="2:21">
      <c r="B96" s="9" t="s">
        <v>324</v>
      </c>
      <c r="C96" s="15">
        <v>11262.303188</v>
      </c>
      <c r="D96" s="9">
        <v>11272.549901</v>
      </c>
      <c r="E96" s="9">
        <v>11541.883538</v>
      </c>
      <c r="F96" s="9">
        <v>11547.663438</v>
      </c>
      <c r="G96" s="9">
        <v>11245.768638</v>
      </c>
      <c r="H96" s="9">
        <v>11376.286563</v>
      </c>
      <c r="I96" s="9">
        <v>10647.900412999999</v>
      </c>
      <c r="J96" s="9">
        <v>10661.078704</v>
      </c>
      <c r="K96" s="9">
        <v>10129.653651000001</v>
      </c>
      <c r="N96" s="76"/>
      <c r="O96" s="76"/>
      <c r="P96" s="76"/>
      <c r="Q96" s="76"/>
      <c r="R96" s="76"/>
      <c r="S96" s="76"/>
      <c r="T96" s="76"/>
      <c r="U96" s="76"/>
    </row>
    <row r="97" spans="2:21">
      <c r="B97" s="9" t="s">
        <v>336</v>
      </c>
      <c r="C97" s="15">
        <v>1672.1001249999999</v>
      </c>
      <c r="D97" s="9">
        <v>1383.4477879999999</v>
      </c>
      <c r="E97" s="9">
        <v>1765.5481130000001</v>
      </c>
      <c r="F97" s="9">
        <v>1918.4043750000001</v>
      </c>
      <c r="G97" s="9">
        <v>1350.461413</v>
      </c>
      <c r="H97" s="9">
        <v>1835.855425</v>
      </c>
      <c r="I97" s="9">
        <v>1863.3435999999999</v>
      </c>
      <c r="J97" s="9">
        <v>1262.015388</v>
      </c>
      <c r="K97" s="9">
        <v>1224.405413</v>
      </c>
      <c r="N97" s="76"/>
      <c r="O97" s="76"/>
      <c r="P97" s="76"/>
      <c r="Q97" s="76"/>
      <c r="R97" s="76"/>
      <c r="S97" s="76"/>
      <c r="T97" s="76"/>
      <c r="U97" s="76"/>
    </row>
    <row r="98" spans="2:21" s="14" customFormat="1" ht="15">
      <c r="B98" s="27" t="s">
        <v>516</v>
      </c>
      <c r="C98" s="260">
        <v>119092.393555</v>
      </c>
      <c r="D98" s="27">
        <v>118841.68669399999</v>
      </c>
      <c r="E98" s="27">
        <v>117720.949574</v>
      </c>
      <c r="F98" s="27">
        <v>114633.36205499999</v>
      </c>
      <c r="G98" s="27">
        <v>113792.829935</v>
      </c>
      <c r="H98" s="27">
        <v>115215.00202299998</v>
      </c>
      <c r="I98" s="27">
        <v>109366.12576799998</v>
      </c>
      <c r="J98" s="27">
        <v>104716.302046</v>
      </c>
      <c r="K98" s="27">
        <v>102389.607533</v>
      </c>
      <c r="N98" s="376"/>
      <c r="O98" s="376"/>
      <c r="P98" s="376"/>
      <c r="Q98" s="376"/>
      <c r="R98" s="376"/>
      <c r="S98" s="376"/>
      <c r="T98" s="376"/>
      <c r="U98" s="376"/>
    </row>
    <row r="99" spans="2:21">
      <c r="B99" s="10" t="s">
        <v>332</v>
      </c>
      <c r="C99" s="16">
        <v>9527.391484400001</v>
      </c>
      <c r="D99" s="10">
        <v>9507.3349355199989</v>
      </c>
      <c r="E99" s="10">
        <v>9417.6759659199979</v>
      </c>
      <c r="F99" s="10">
        <v>9170.6689643999998</v>
      </c>
      <c r="G99" s="10">
        <v>9103.4263948000007</v>
      </c>
      <c r="H99" s="10">
        <v>9217.2001618400009</v>
      </c>
      <c r="I99" s="10">
        <v>8749.2900614400005</v>
      </c>
      <c r="J99" s="10">
        <v>8377.3041636800008</v>
      </c>
      <c r="K99" s="10">
        <v>8189.3871009600007</v>
      </c>
      <c r="N99" s="76"/>
      <c r="O99" s="76"/>
      <c r="P99" s="76"/>
      <c r="Q99" s="76"/>
      <c r="R99" s="76"/>
      <c r="S99" s="76"/>
      <c r="T99" s="76"/>
      <c r="U99" s="76"/>
    </row>
    <row r="100" spans="2:21">
      <c r="B100" s="129" t="s">
        <v>365</v>
      </c>
      <c r="C100" s="15">
        <v>5359.1577099750002</v>
      </c>
      <c r="D100" s="9">
        <v>5347.8759012299997</v>
      </c>
      <c r="E100" s="9">
        <v>5297.4427308299983</v>
      </c>
      <c r="F100" s="9">
        <v>5158.501292474999</v>
      </c>
      <c r="G100" s="9">
        <v>5120.6773470749995</v>
      </c>
      <c r="H100" s="9">
        <v>5184.6750910350002</v>
      </c>
      <c r="I100" s="9">
        <v>4921.4756595600002</v>
      </c>
      <c r="J100" s="9">
        <v>4712.2335920700007</v>
      </c>
      <c r="K100" s="9">
        <v>4607.5323389849991</v>
      </c>
      <c r="N100" s="154"/>
      <c r="O100" s="154"/>
      <c r="P100" s="154"/>
      <c r="Q100" s="154"/>
      <c r="R100" s="76"/>
      <c r="S100" s="76"/>
      <c r="T100" s="76"/>
      <c r="U100" s="76"/>
    </row>
    <row r="101" spans="2:21">
      <c r="B101" s="129" t="s">
        <v>366</v>
      </c>
      <c r="C101" s="15">
        <v>2977.3098388750004</v>
      </c>
      <c r="D101" s="9">
        <v>2971.04216735</v>
      </c>
      <c r="E101" s="9">
        <v>2943.0237393499992</v>
      </c>
      <c r="F101" s="9">
        <v>2865.8340513749999</v>
      </c>
      <c r="G101" s="9">
        <v>2844.8207483750002</v>
      </c>
      <c r="H101" s="9">
        <v>2880.3750505750004</v>
      </c>
      <c r="I101" s="9">
        <v>2734.1531442</v>
      </c>
      <c r="J101" s="9">
        <v>2617.9075511500005</v>
      </c>
      <c r="K101" s="9">
        <v>2559.740188325</v>
      </c>
      <c r="N101" s="154"/>
      <c r="O101" s="154"/>
      <c r="P101" s="154"/>
      <c r="Q101" s="154"/>
      <c r="R101" s="76"/>
      <c r="S101" s="76"/>
      <c r="T101" s="76"/>
      <c r="U101" s="76"/>
    </row>
    <row r="102" spans="2:21">
      <c r="B102" s="129" t="s">
        <v>535</v>
      </c>
      <c r="C102" s="15">
        <v>5278.886198516052</v>
      </c>
      <c r="D102" s="9">
        <v>5267.7733730122554</v>
      </c>
      <c r="E102" s="9">
        <v>5218.0956099047362</v>
      </c>
      <c r="F102" s="9">
        <v>5081.2352894911401</v>
      </c>
      <c r="G102" s="9">
        <v>5041.0223661205</v>
      </c>
      <c r="H102" s="9">
        <v>5104.0245896188999</v>
      </c>
      <c r="I102" s="9">
        <v>4866.7925966760004</v>
      </c>
      <c r="J102" s="9">
        <v>4712.2335920700007</v>
      </c>
      <c r="K102" s="9">
        <v>4607.5323389849991</v>
      </c>
      <c r="N102" s="76"/>
      <c r="O102" s="76"/>
      <c r="P102" s="76"/>
      <c r="Q102" s="76"/>
      <c r="R102" s="76"/>
      <c r="S102" s="76"/>
      <c r="T102" s="76"/>
      <c r="U102" s="76"/>
    </row>
    <row r="103" spans="2:21">
      <c r="B103" s="129" t="s">
        <v>566</v>
      </c>
      <c r="C103" s="15">
        <v>2977.3098388750004</v>
      </c>
      <c r="D103" s="9">
        <v>2971.04216735</v>
      </c>
      <c r="E103" s="9">
        <v>2943.0237393499992</v>
      </c>
      <c r="F103" s="9">
        <v>2865.8340513749999</v>
      </c>
      <c r="G103" s="9">
        <v>2844.8207483750002</v>
      </c>
      <c r="H103" s="9">
        <v>2880.3750505750004</v>
      </c>
      <c r="I103" s="9">
        <v>2734.1531442</v>
      </c>
      <c r="J103" s="9">
        <v>2094.3260409200002</v>
      </c>
      <c r="K103" s="9">
        <v>1535.8441129949997</v>
      </c>
      <c r="N103" s="76"/>
      <c r="O103" s="76"/>
      <c r="P103" s="76"/>
      <c r="Q103" s="76"/>
      <c r="R103" s="76"/>
      <c r="S103" s="76"/>
      <c r="T103" s="76"/>
      <c r="U103" s="76"/>
    </row>
    <row r="104" spans="2:21" ht="18">
      <c r="B104" s="203" t="s">
        <v>367</v>
      </c>
      <c r="C104" s="260">
        <v>5095.8221451289492</v>
      </c>
      <c r="D104" s="27">
        <v>5393.3868188077522</v>
      </c>
      <c r="E104" s="27">
        <v>5397.3094678952657</v>
      </c>
      <c r="F104" s="27">
        <v>5617.8071473738592</v>
      </c>
      <c r="G104" s="27">
        <v>6548.6734396644997</v>
      </c>
      <c r="H104" s="27">
        <v>5994.9698795860959</v>
      </c>
      <c r="I104" s="27">
        <v>4702.0814583639949</v>
      </c>
      <c r="J104" s="27">
        <v>5638.9104897900024</v>
      </c>
      <c r="K104" s="27">
        <v>6371.8646411767586</v>
      </c>
      <c r="N104" s="76"/>
      <c r="O104" s="76"/>
      <c r="P104" s="76"/>
      <c r="Q104" s="76"/>
      <c r="R104" s="76"/>
      <c r="S104" s="76"/>
      <c r="T104" s="76"/>
      <c r="U104" s="76"/>
    </row>
    <row r="105" spans="2:21">
      <c r="B105" s="10"/>
      <c r="C105" s="148"/>
      <c r="D105" s="273"/>
      <c r="E105" s="273"/>
      <c r="F105" s="273"/>
      <c r="G105" s="273"/>
      <c r="H105" s="273"/>
      <c r="I105" s="273"/>
      <c r="J105" s="273"/>
      <c r="K105" s="273"/>
    </row>
    <row r="106" spans="2:21">
      <c r="B106" s="9" t="s">
        <v>524</v>
      </c>
      <c r="C106" s="313">
        <v>0.18211478570504747</v>
      </c>
      <c r="D106" s="20">
        <v>0.18470892696323757</v>
      </c>
      <c r="E106" s="20">
        <v>0.18517430725978898</v>
      </c>
      <c r="F106" s="20">
        <v>0.18833271087113107</v>
      </c>
      <c r="G106" s="20">
        <v>0.19684908673424492</v>
      </c>
      <c r="H106" s="20">
        <v>0.19133289306360762</v>
      </c>
      <c r="I106" s="20">
        <v>0.18249394739773986</v>
      </c>
      <c r="J106" s="268">
        <v>0.1888494043392874</v>
      </c>
      <c r="K106" s="20">
        <v>0.19227525587786853</v>
      </c>
      <c r="N106" s="174"/>
    </row>
    <row r="107" spans="2:21">
      <c r="B107" s="9" t="s">
        <v>506</v>
      </c>
      <c r="C107" s="313">
        <v>0.20233708288213606</v>
      </c>
      <c r="D107" s="20">
        <v>0.20377061268159058</v>
      </c>
      <c r="E107" s="20">
        <v>0.20449121046375571</v>
      </c>
      <c r="F107" s="20">
        <v>0.20755800558893417</v>
      </c>
      <c r="G107" s="20">
        <v>0.21339305383722815</v>
      </c>
      <c r="H107" s="20">
        <v>0.20997621230402391</v>
      </c>
      <c r="I107" s="20">
        <v>0.20102476669638769</v>
      </c>
      <c r="J107" s="268">
        <v>0.20851194376982921</v>
      </c>
      <c r="K107" s="20">
        <v>0.20760241021220033</v>
      </c>
    </row>
    <row r="108" spans="2:21">
      <c r="B108" s="30" t="s">
        <v>515</v>
      </c>
      <c r="C108" s="36">
        <v>0.23138817124070693</v>
      </c>
      <c r="D108" s="37">
        <v>0.23117822530145124</v>
      </c>
      <c r="E108" s="37">
        <v>0.23147659880368818</v>
      </c>
      <c r="F108" s="37">
        <v>0.23029321439969522</v>
      </c>
      <c r="G108" s="37">
        <v>0.2368295598940981</v>
      </c>
      <c r="H108" s="37">
        <v>0.23526341847374127</v>
      </c>
      <c r="I108" s="37">
        <v>0.22217107299332964</v>
      </c>
      <c r="J108" s="343">
        <v>0.23059459893257739</v>
      </c>
      <c r="K108" s="37">
        <v>0.2300119016353725</v>
      </c>
    </row>
    <row r="109" spans="2:21">
      <c r="C109" s="147"/>
      <c r="D109" s="272"/>
      <c r="E109" s="272"/>
      <c r="F109" s="272"/>
      <c r="G109" s="272"/>
      <c r="H109" s="272"/>
      <c r="I109" s="272"/>
      <c r="J109" s="272"/>
      <c r="K109" s="272"/>
    </row>
    <row r="110" spans="2:21">
      <c r="B110" s="18" t="s">
        <v>111</v>
      </c>
      <c r="C110" s="147"/>
      <c r="D110" s="272"/>
      <c r="E110" s="272"/>
      <c r="F110" s="272"/>
      <c r="G110" s="272"/>
      <c r="H110" s="272"/>
      <c r="I110" s="272"/>
      <c r="J110" s="272"/>
      <c r="K110" s="272"/>
    </row>
    <row r="111" spans="2:21">
      <c r="B111" s="9" t="s">
        <v>338</v>
      </c>
      <c r="C111" s="15">
        <v>342513.141496</v>
      </c>
      <c r="D111" s="159">
        <v>333472.37551400001</v>
      </c>
      <c r="E111" s="159">
        <v>329435.57260299998</v>
      </c>
      <c r="F111" s="9">
        <v>323928.90319400001</v>
      </c>
      <c r="G111" s="9">
        <v>323044.85186</v>
      </c>
      <c r="H111" s="9">
        <v>325003.77650899999</v>
      </c>
      <c r="I111" s="9">
        <v>311331.09569699998</v>
      </c>
      <c r="J111" s="9">
        <v>302616.55346299999</v>
      </c>
      <c r="K111" s="9">
        <v>283338.936654914</v>
      </c>
    </row>
    <row r="112" spans="2:21">
      <c r="B112" s="9" t="s">
        <v>339</v>
      </c>
      <c r="C112" s="15">
        <v>9408.8207239999992</v>
      </c>
      <c r="D112" s="159">
        <v>9938.6926170000006</v>
      </c>
      <c r="E112" s="159">
        <v>9211.4480079999994</v>
      </c>
      <c r="F112" s="9">
        <v>8984.2175169999991</v>
      </c>
      <c r="G112" s="9">
        <v>8950.8421340000004</v>
      </c>
      <c r="H112" s="9">
        <v>9525.4380060000003</v>
      </c>
      <c r="I112" s="9">
        <v>8045.6597359999996</v>
      </c>
      <c r="J112" s="9">
        <v>7744.3443090000001</v>
      </c>
      <c r="K112" s="9">
        <v>8099.8065491000007</v>
      </c>
    </row>
    <row r="113" spans="2:11">
      <c r="B113" s="9" t="s">
        <v>340</v>
      </c>
      <c r="C113" s="15">
        <v>-735.87503200000003</v>
      </c>
      <c r="D113" s="159">
        <v>-622.00341400000002</v>
      </c>
      <c r="E113" s="159">
        <v>-611.71673799999996</v>
      </c>
      <c r="F113" s="9">
        <v>-666.43266800000004</v>
      </c>
      <c r="G113" s="9">
        <v>-557.66360639000004</v>
      </c>
      <c r="H113" s="9">
        <v>-539.58797900000002</v>
      </c>
      <c r="I113" s="9">
        <v>-504.01631400000002</v>
      </c>
      <c r="J113" s="9">
        <v>-1984.7985920000001</v>
      </c>
      <c r="K113" s="9">
        <v>-1736.0902269999999</v>
      </c>
    </row>
    <row r="114" spans="2:11">
      <c r="B114" s="10" t="s">
        <v>341</v>
      </c>
      <c r="C114" s="16">
        <v>351186.08718799998</v>
      </c>
      <c r="D114" s="142">
        <v>342789.06471700006</v>
      </c>
      <c r="E114" s="142">
        <v>338035.30387299997</v>
      </c>
      <c r="F114" s="10">
        <v>332246.688043</v>
      </c>
      <c r="G114" s="10">
        <v>331438.03038760996</v>
      </c>
      <c r="H114" s="10">
        <v>333989.626536</v>
      </c>
      <c r="I114" s="10">
        <v>318872.73911899998</v>
      </c>
      <c r="J114" s="10">
        <v>308376.09918000002</v>
      </c>
      <c r="K114" s="10">
        <v>289702.65297701396</v>
      </c>
    </row>
    <row r="115" spans="2:11">
      <c r="B115" s="27" t="s">
        <v>513</v>
      </c>
      <c r="C115" s="260">
        <v>24096.807505370001</v>
      </c>
      <c r="D115" s="297">
        <v>24216.443309750008</v>
      </c>
      <c r="E115" s="297">
        <v>24072.899475329999</v>
      </c>
      <c r="F115" s="27">
        <v>23793.072002090001</v>
      </c>
      <c r="G115" s="27">
        <v>24282.59948461</v>
      </c>
      <c r="H115" s="27">
        <v>24192.409725389996</v>
      </c>
      <c r="I115" s="27">
        <v>21985.299916999997</v>
      </c>
      <c r="J115" s="27">
        <v>21834.599684000004</v>
      </c>
      <c r="K115" s="27">
        <v>21251.706254000001</v>
      </c>
    </row>
    <row r="116" spans="2:11">
      <c r="B116" s="10"/>
      <c r="C116" s="148"/>
      <c r="D116" s="273"/>
      <c r="E116" s="10"/>
      <c r="F116" s="273"/>
      <c r="G116" s="10"/>
      <c r="H116" s="273"/>
      <c r="I116" s="273"/>
      <c r="J116" s="273"/>
      <c r="K116" s="273"/>
    </row>
    <row r="117" spans="2:11">
      <c r="B117" s="30" t="s">
        <v>111</v>
      </c>
      <c r="C117" s="36">
        <v>6.8615495842437202E-2</v>
      </c>
      <c r="D117" s="37">
        <v>7.0645320409338699E-2</v>
      </c>
      <c r="E117" s="37">
        <v>7.1214157809902007E-2</v>
      </c>
      <c r="F117" s="37">
        <v>7.1612668713828251E-2</v>
      </c>
      <c r="G117" s="37">
        <v>7.326437299971883E-2</v>
      </c>
      <c r="H117" s="37">
        <v>7.2434614141473494E-2</v>
      </c>
      <c r="I117" s="37">
        <v>6.8946940957518826E-2</v>
      </c>
      <c r="J117" s="343">
        <v>7.0805097224007255E-2</v>
      </c>
      <c r="K117" s="37">
        <v>7.3356961131060772E-2</v>
      </c>
    </row>
    <row r="118" spans="2:11">
      <c r="C118" s="33" t="s">
        <v>371</v>
      </c>
      <c r="D118" s="33" t="s">
        <v>50</v>
      </c>
      <c r="E118" s="33" t="s">
        <v>50</v>
      </c>
      <c r="F118" s="33" t="s">
        <v>50</v>
      </c>
      <c r="G118" s="33" t="s">
        <v>50</v>
      </c>
    </row>
    <row r="119" spans="2:11">
      <c r="B119" s="18" t="s">
        <v>63</v>
      </c>
      <c r="C119" s="29">
        <v>2024</v>
      </c>
      <c r="D119" s="29">
        <v>2023</v>
      </c>
      <c r="E119" s="29">
        <v>2022</v>
      </c>
      <c r="F119" s="29">
        <v>2021</v>
      </c>
      <c r="G119" s="29">
        <v>2020</v>
      </c>
    </row>
    <row r="120" spans="2:11" ht="6" customHeight="1">
      <c r="C120" s="162"/>
    </row>
    <row r="121" spans="2:11">
      <c r="B121" s="18" t="s">
        <v>27</v>
      </c>
      <c r="C121" s="162"/>
    </row>
    <row r="122" spans="2:11">
      <c r="B122" s="10" t="s">
        <v>343</v>
      </c>
      <c r="C122" s="16">
        <v>29674.458974999998</v>
      </c>
      <c r="D122" s="10">
        <v>28596.668047000003</v>
      </c>
      <c r="E122" s="10">
        <v>25008.750737999999</v>
      </c>
      <c r="F122" s="122">
        <v>23241.404215999999</v>
      </c>
      <c r="G122" s="122">
        <v>21309.746229000004</v>
      </c>
    </row>
    <row r="123" spans="2:11">
      <c r="B123" s="9" t="s">
        <v>344</v>
      </c>
      <c r="C123" s="15">
        <v>-2095.019953</v>
      </c>
      <c r="D123" s="9">
        <v>-1903.4880009999999</v>
      </c>
      <c r="E123" s="9">
        <v>-1768.503999</v>
      </c>
      <c r="F123" s="129">
        <v>-1292.5039999999999</v>
      </c>
      <c r="G123" s="129">
        <v>-1292.5039999999999</v>
      </c>
    </row>
    <row r="124" spans="2:11">
      <c r="B124" s="9" t="s">
        <v>345</v>
      </c>
      <c r="C124" s="15">
        <v>-2237.5048889999998</v>
      </c>
      <c r="D124" s="9">
        <v>-1625.2312870000001</v>
      </c>
      <c r="E124" s="9">
        <v>-946.71127100000001</v>
      </c>
      <c r="F124" s="129">
        <v>-961.31653316899985</v>
      </c>
      <c r="G124" s="129">
        <v>-1043.9571101264</v>
      </c>
    </row>
    <row r="125" spans="2:11" ht="19.5" hidden="1" customHeight="1">
      <c r="B125" s="124" t="s">
        <v>440</v>
      </c>
      <c r="C125" s="147">
        <v>0</v>
      </c>
      <c r="D125" s="9">
        <v>0</v>
      </c>
      <c r="E125" s="9">
        <v>0</v>
      </c>
      <c r="F125" s="129">
        <v>0</v>
      </c>
      <c r="G125" s="129">
        <v>0</v>
      </c>
    </row>
    <row r="126" spans="2:11">
      <c r="B126" s="9" t="s">
        <v>346</v>
      </c>
      <c r="C126" s="15">
        <v>0</v>
      </c>
      <c r="D126" s="9">
        <v>-2590.6108610000001</v>
      </c>
      <c r="E126" s="9">
        <v>-1314.0228099999999</v>
      </c>
      <c r="F126" s="129">
        <v>-1517.3750610000002</v>
      </c>
      <c r="G126" s="129">
        <v>-890.21174299999996</v>
      </c>
    </row>
    <row r="127" spans="2:11" ht="19.5" customHeight="1">
      <c r="B127" s="124" t="s">
        <v>347</v>
      </c>
      <c r="C127" s="15">
        <v>-787.98364200000003</v>
      </c>
      <c r="D127" s="9">
        <v>-666.41929600000003</v>
      </c>
      <c r="E127" s="9">
        <v>-997.323397</v>
      </c>
      <c r="F127" s="129">
        <v>-989.48414700000001</v>
      </c>
      <c r="G127" s="129">
        <v>-838.43611999999996</v>
      </c>
    </row>
    <row r="128" spans="2:11" ht="19.5" customHeight="1">
      <c r="B128" s="124" t="s">
        <v>348</v>
      </c>
      <c r="C128" s="15">
        <v>691.36971800000003</v>
      </c>
      <c r="D128" s="9">
        <v>678.62334599999997</v>
      </c>
      <c r="E128" s="9">
        <v>784.40111300000001</v>
      </c>
      <c r="F128" s="129">
        <v>568.29992747483766</v>
      </c>
      <c r="G128" s="129">
        <v>487.66766240479245</v>
      </c>
    </row>
    <row r="129" spans="2:7">
      <c r="B129" s="9" t="s">
        <v>16</v>
      </c>
      <c r="C129" s="15">
        <v>-3539.6363620000002</v>
      </c>
      <c r="D129" s="9">
        <v>0</v>
      </c>
      <c r="E129" s="9">
        <v>0</v>
      </c>
      <c r="F129" s="129">
        <v>0</v>
      </c>
      <c r="G129" s="129">
        <v>0</v>
      </c>
    </row>
    <row r="130" spans="2:7" ht="19.5" customHeight="1">
      <c r="B130" s="124" t="s">
        <v>349</v>
      </c>
      <c r="C130" s="15">
        <v>940.31687799999997</v>
      </c>
      <c r="D130" s="9">
        <v>0</v>
      </c>
      <c r="E130" s="9">
        <v>0</v>
      </c>
      <c r="F130" s="129">
        <v>0</v>
      </c>
      <c r="G130" s="129">
        <v>0</v>
      </c>
    </row>
    <row r="131" spans="2:7" ht="19.5" customHeight="1">
      <c r="B131" s="132" t="s">
        <v>350</v>
      </c>
      <c r="C131" s="15">
        <v>-75.769872629999995</v>
      </c>
      <c r="D131" s="9">
        <v>-72.06506091</v>
      </c>
      <c r="E131" s="9">
        <v>-89.249309999999994</v>
      </c>
      <c r="F131" s="129">
        <v>-55.611432549277737</v>
      </c>
      <c r="G131" s="129">
        <v>-56.004054404252997</v>
      </c>
    </row>
    <row r="132" spans="2:7" ht="19.5" customHeight="1">
      <c r="B132" s="124" t="s">
        <v>351</v>
      </c>
      <c r="C132" s="15">
        <v>-612.33683799999994</v>
      </c>
      <c r="D132" s="9">
        <v>-546.27930400000002</v>
      </c>
      <c r="E132" s="9">
        <v>-279.40368999999998</v>
      </c>
      <c r="F132" s="129">
        <v>-559.53428773480027</v>
      </c>
      <c r="G132" s="129">
        <v>-73.695352615200179</v>
      </c>
    </row>
    <row r="133" spans="2:7" ht="17.25" customHeight="1">
      <c r="B133" s="124" t="s">
        <v>522</v>
      </c>
      <c r="C133" s="15">
        <v>-2.2288079999999999</v>
      </c>
      <c r="D133" s="9">
        <v>-3.8532579999999998</v>
      </c>
      <c r="E133" s="9">
        <v>-3.5507949999999999</v>
      </c>
      <c r="F133" s="129">
        <v>3.2052262409000001</v>
      </c>
      <c r="G133" s="129">
        <v>10.4642188069</v>
      </c>
    </row>
    <row r="134" spans="2:7" ht="18">
      <c r="B134" s="124" t="s">
        <v>523</v>
      </c>
      <c r="C134" s="15">
        <v>-267.17947500000002</v>
      </c>
      <c r="D134" s="9">
        <v>-278.13249300000001</v>
      </c>
      <c r="E134" s="9">
        <v>-618.77531299999998</v>
      </c>
      <c r="F134" s="129">
        <v>-647.56016148298318</v>
      </c>
      <c r="G134" s="129">
        <v>-571.77830952378042</v>
      </c>
    </row>
    <row r="135" spans="2:7">
      <c r="B135" s="10" t="s">
        <v>512</v>
      </c>
      <c r="C135" s="16">
        <v>21688.485731370001</v>
      </c>
      <c r="D135" s="10">
        <v>21589.211832090001</v>
      </c>
      <c r="E135" s="10">
        <v>19775.611266000004</v>
      </c>
      <c r="F135" s="122">
        <v>17789.523746779676</v>
      </c>
      <c r="G135" s="122">
        <v>17041.291420542067</v>
      </c>
    </row>
    <row r="136" spans="2:7">
      <c r="B136" s="9" t="s">
        <v>521</v>
      </c>
      <c r="C136" s="15">
        <v>2456.090095</v>
      </c>
      <c r="D136" s="9">
        <v>2251.9484729999999</v>
      </c>
      <c r="E136" s="9">
        <v>2106.0966309999999</v>
      </c>
      <c r="F136" s="129">
        <v>1580.5513545599999</v>
      </c>
      <c r="G136" s="129">
        <v>1594.5070459999999</v>
      </c>
    </row>
    <row r="137" spans="2:7" ht="24" customHeight="1">
      <c r="B137" s="256" t="s">
        <v>520</v>
      </c>
      <c r="C137" s="15">
        <v>-47.768321</v>
      </c>
      <c r="D137" s="9">
        <v>-48.088303000000003</v>
      </c>
      <c r="E137" s="9">
        <v>-47.108212999999999</v>
      </c>
      <c r="F137" s="129">
        <v>-48.449035200000004</v>
      </c>
      <c r="G137" s="129">
        <v>0</v>
      </c>
    </row>
    <row r="138" spans="2:7" hidden="1">
      <c r="B138" s="9" t="s">
        <v>352</v>
      </c>
      <c r="C138" s="127">
        <v>0</v>
      </c>
      <c r="D138" s="129">
        <v>0</v>
      </c>
      <c r="E138" s="129">
        <v>0</v>
      </c>
      <c r="F138" s="129">
        <v>0</v>
      </c>
      <c r="G138" s="129">
        <v>0</v>
      </c>
    </row>
    <row r="139" spans="2:7">
      <c r="B139" s="10" t="s">
        <v>513</v>
      </c>
      <c r="C139" s="16">
        <v>24096.807505370001</v>
      </c>
      <c r="D139" s="10">
        <v>23793.072002090001</v>
      </c>
      <c r="E139" s="10">
        <v>21834.599684000004</v>
      </c>
      <c r="F139" s="122">
        <v>19321.626066139677</v>
      </c>
      <c r="G139" s="122">
        <v>18635.798466542066</v>
      </c>
    </row>
    <row r="140" spans="2:7">
      <c r="B140" s="9" t="s">
        <v>353</v>
      </c>
      <c r="C140" s="15">
        <v>3686.1061810000001</v>
      </c>
      <c r="D140" s="9">
        <v>2822.1561190000002</v>
      </c>
      <c r="E140" s="9">
        <v>2522.8870649999999</v>
      </c>
      <c r="F140" s="129">
        <v>2225.8199865053903</v>
      </c>
      <c r="G140" s="129">
        <v>2262.0371011823881</v>
      </c>
    </row>
    <row r="141" spans="2:7" ht="18">
      <c r="B141" s="124" t="s">
        <v>354</v>
      </c>
      <c r="C141" s="15">
        <v>-226.342533</v>
      </c>
      <c r="D141" s="9">
        <v>-215.94269600000001</v>
      </c>
      <c r="E141" s="9">
        <v>-210.47307699999999</v>
      </c>
      <c r="F141" s="129">
        <v>-214.37998547549998</v>
      </c>
      <c r="G141" s="129">
        <v>-139.24443403999999</v>
      </c>
    </row>
    <row r="142" spans="2:7">
      <c r="B142" s="27" t="s">
        <v>514</v>
      </c>
      <c r="C142" s="260">
        <v>3459.7636480000001</v>
      </c>
      <c r="D142" s="27">
        <v>2606.2134230000001</v>
      </c>
      <c r="E142" s="27">
        <v>2312.4139879999998</v>
      </c>
      <c r="F142" s="301">
        <v>2011.4400010298903</v>
      </c>
      <c r="G142" s="301">
        <v>2122.7926671423884</v>
      </c>
    </row>
    <row r="143" spans="2:7">
      <c r="B143" s="10" t="s">
        <v>515</v>
      </c>
      <c r="C143" s="16">
        <v>27556.571153370001</v>
      </c>
      <c r="D143" s="10">
        <v>26399.285425090002</v>
      </c>
      <c r="E143" s="10">
        <v>24147.013672000005</v>
      </c>
      <c r="F143" s="122">
        <v>21333.066067169566</v>
      </c>
      <c r="G143" s="122">
        <v>20758.591133684455</v>
      </c>
    </row>
    <row r="144" spans="2:7">
      <c r="C144" s="168"/>
      <c r="D144" s="10"/>
      <c r="E144" s="10"/>
      <c r="F144" s="10"/>
      <c r="G144" s="10"/>
    </row>
    <row r="145" spans="2:16">
      <c r="B145" s="10"/>
      <c r="C145" s="33" t="s">
        <v>371</v>
      </c>
      <c r="D145" s="33" t="s">
        <v>50</v>
      </c>
      <c r="E145" s="33" t="s">
        <v>50</v>
      </c>
      <c r="F145" s="33" t="s">
        <v>50</v>
      </c>
      <c r="G145" s="33" t="s">
        <v>50</v>
      </c>
    </row>
    <row r="146" spans="2:16">
      <c r="B146" s="18" t="s">
        <v>63</v>
      </c>
      <c r="C146" s="29">
        <v>2024</v>
      </c>
      <c r="D146" s="29">
        <v>2023</v>
      </c>
      <c r="E146" s="29">
        <v>2022</v>
      </c>
      <c r="F146" s="29">
        <v>2021</v>
      </c>
      <c r="G146" s="29">
        <v>2020</v>
      </c>
    </row>
    <row r="147" spans="2:16" ht="6.75" customHeight="1">
      <c r="C147" s="162"/>
    </row>
    <row r="148" spans="2:16">
      <c r="B148" s="18" t="s">
        <v>516</v>
      </c>
      <c r="C148" s="147"/>
      <c r="D148" s="9"/>
      <c r="E148" s="9"/>
      <c r="F148" s="9"/>
      <c r="G148" s="9"/>
    </row>
    <row r="149" spans="2:16">
      <c r="B149" s="9" t="s">
        <v>355</v>
      </c>
      <c r="C149" s="15">
        <v>21247.269543999999</v>
      </c>
      <c r="D149" s="9">
        <v>19226.346706</v>
      </c>
      <c r="E149" s="9">
        <v>16890.075850000001</v>
      </c>
      <c r="F149" s="9">
        <v>15594.583041408998</v>
      </c>
      <c r="G149" s="9">
        <v>15497.784779155201</v>
      </c>
      <c r="M149" s="76"/>
      <c r="N149" s="76"/>
      <c r="O149" s="76"/>
      <c r="P149" s="76"/>
    </row>
    <row r="150" spans="2:16">
      <c r="B150" s="9" t="s">
        <v>29</v>
      </c>
      <c r="C150" s="15">
        <v>11339.017995</v>
      </c>
      <c r="D150" s="9">
        <v>11633.512033000001</v>
      </c>
      <c r="E150" s="9">
        <v>11538.673144</v>
      </c>
      <c r="F150" s="9">
        <v>12876.426147870938</v>
      </c>
      <c r="G150" s="9">
        <v>11624.998409638709</v>
      </c>
      <c r="M150" s="76"/>
      <c r="N150" s="76"/>
      <c r="O150" s="76"/>
      <c r="P150" s="76"/>
    </row>
    <row r="151" spans="2:16">
      <c r="B151" s="9" t="s">
        <v>491</v>
      </c>
      <c r="C151" s="15">
        <v>38404.098076000002</v>
      </c>
      <c r="D151" s="9">
        <v>36332.852956000002</v>
      </c>
      <c r="E151" s="9">
        <v>31984.775144000003</v>
      </c>
      <c r="F151" s="9">
        <v>29803.13174941724</v>
      </c>
      <c r="G151" s="9">
        <v>28261.35948106011</v>
      </c>
      <c r="M151" s="76"/>
      <c r="N151" s="76"/>
      <c r="O151" s="76"/>
      <c r="P151" s="76"/>
    </row>
    <row r="152" spans="2:16">
      <c r="B152" s="9" t="s">
        <v>356</v>
      </c>
      <c r="C152" s="15">
        <v>1593.0431840000001</v>
      </c>
      <c r="D152" s="9">
        <v>1577.0163620000001</v>
      </c>
      <c r="E152" s="9">
        <v>1254.370283</v>
      </c>
      <c r="F152" s="9">
        <v>1187.4869923283341</v>
      </c>
      <c r="G152" s="9">
        <v>1377.6338165960819</v>
      </c>
      <c r="M152" s="76"/>
      <c r="N152" s="76"/>
      <c r="O152" s="76"/>
      <c r="P152" s="76"/>
    </row>
    <row r="153" spans="2:16">
      <c r="B153" s="9" t="s">
        <v>357</v>
      </c>
      <c r="C153" s="15">
        <v>0</v>
      </c>
      <c r="D153" s="9">
        <v>0</v>
      </c>
      <c r="E153" s="9">
        <v>0</v>
      </c>
      <c r="F153" s="9">
        <v>13.77820723484</v>
      </c>
      <c r="G153" s="9">
        <v>6.9018238970000008</v>
      </c>
      <c r="M153" s="76"/>
      <c r="N153" s="76"/>
      <c r="O153" s="76"/>
      <c r="P153" s="76"/>
    </row>
    <row r="154" spans="2:16">
      <c r="B154" s="10" t="s">
        <v>330</v>
      </c>
      <c r="C154" s="16">
        <v>72583.428799000001</v>
      </c>
      <c r="D154" s="10">
        <v>68769.728057</v>
      </c>
      <c r="E154" s="10">
        <v>61667.894421000005</v>
      </c>
      <c r="F154" s="10">
        <v>59475.406138260354</v>
      </c>
      <c r="G154" s="10">
        <v>56768.678310347103</v>
      </c>
      <c r="M154" s="76"/>
      <c r="N154" s="76"/>
      <c r="O154" s="76"/>
      <c r="P154" s="76"/>
    </row>
    <row r="155" spans="2:16">
      <c r="B155" s="9" t="s">
        <v>358</v>
      </c>
      <c r="C155" s="15">
        <v>414.15989500000001</v>
      </c>
      <c r="D155" s="9">
        <v>67.901917999999995</v>
      </c>
      <c r="E155" s="9">
        <v>74.951402999999999</v>
      </c>
      <c r="F155" s="9">
        <v>46.745232680000001</v>
      </c>
      <c r="G155" s="9">
        <v>28.673699420000002</v>
      </c>
      <c r="M155" s="76"/>
      <c r="N155" s="76"/>
      <c r="O155" s="76"/>
      <c r="P155" s="76"/>
    </row>
    <row r="156" spans="2:16">
      <c r="B156" s="9" t="s">
        <v>359</v>
      </c>
      <c r="C156" s="15">
        <v>2172.0176160000001</v>
      </c>
      <c r="D156" s="9">
        <v>1907.901167</v>
      </c>
      <c r="E156" s="9">
        <v>1740.6488370000002</v>
      </c>
      <c r="F156" s="9">
        <v>1658.5494654265519</v>
      </c>
      <c r="G156" s="9">
        <v>1773.0108940863254</v>
      </c>
      <c r="M156" s="76"/>
      <c r="N156" s="76"/>
      <c r="O156" s="76"/>
      <c r="P156" s="76"/>
    </row>
    <row r="157" spans="2:16">
      <c r="B157" s="9" t="s">
        <v>360</v>
      </c>
      <c r="C157" s="15">
        <v>3261.475175</v>
      </c>
      <c r="D157" s="9">
        <v>3494.9680190000004</v>
      </c>
      <c r="E157" s="9">
        <v>3448.9832809999994</v>
      </c>
      <c r="F157" s="9">
        <v>3735.3065317075402</v>
      </c>
      <c r="G157" s="9">
        <v>4145.9748050624121</v>
      </c>
      <c r="M157" s="76"/>
      <c r="N157" s="76"/>
      <c r="O157" s="76"/>
      <c r="P157" s="76"/>
    </row>
    <row r="158" spans="2:16" ht="15" customHeight="1">
      <c r="B158" s="256" t="s">
        <v>361</v>
      </c>
      <c r="C158" s="15">
        <v>1328.608244</v>
      </c>
      <c r="D158" s="9">
        <v>1828.990773</v>
      </c>
      <c r="E158" s="9">
        <v>2587.265926</v>
      </c>
      <c r="F158" s="9">
        <v>361.27713102833997</v>
      </c>
      <c r="G158" s="9">
        <v>332.74458494119995</v>
      </c>
      <c r="M158" s="76"/>
      <c r="N158" s="76"/>
      <c r="O158" s="76"/>
      <c r="P158" s="76"/>
    </row>
    <row r="159" spans="2:16">
      <c r="B159" s="9" t="s">
        <v>29</v>
      </c>
      <c r="C159" s="15">
        <v>6620.6116739999998</v>
      </c>
      <c r="D159" s="9">
        <v>6324.5121740000004</v>
      </c>
      <c r="E159" s="9">
        <v>4810.3002100000003</v>
      </c>
      <c r="F159" s="9">
        <v>5401.9959948029746</v>
      </c>
      <c r="G159" s="9">
        <v>3516.8435439354475</v>
      </c>
      <c r="M159" s="76"/>
      <c r="N159" s="76"/>
      <c r="O159" s="76"/>
      <c r="P159" s="76"/>
    </row>
    <row r="160" spans="2:16">
      <c r="B160" s="9" t="s">
        <v>362</v>
      </c>
      <c r="C160" s="15">
        <v>9329.9458759999998</v>
      </c>
      <c r="D160" s="9">
        <v>8785.1948049999992</v>
      </c>
      <c r="E160" s="9">
        <v>8276.8134289999998</v>
      </c>
      <c r="F160" s="9">
        <v>5825.9227272725993</v>
      </c>
      <c r="G160" s="9">
        <v>5952.6041489998497</v>
      </c>
      <c r="M160" s="76"/>
      <c r="N160" s="76"/>
      <c r="O160" s="76"/>
      <c r="P160" s="76"/>
    </row>
    <row r="161" spans="2:16">
      <c r="B161" s="9" t="s">
        <v>363</v>
      </c>
      <c r="C161" s="15">
        <v>1513.7128379999999</v>
      </c>
      <c r="D161" s="9">
        <v>1573.266576</v>
      </c>
      <c r="E161" s="9">
        <v>1357.785922</v>
      </c>
      <c r="F161" s="9">
        <v>1603.7289645054202</v>
      </c>
      <c r="G161" s="9">
        <v>1700.3687308956098</v>
      </c>
      <c r="M161" s="76"/>
      <c r="N161" s="76"/>
      <c r="O161" s="76"/>
      <c r="P161" s="76"/>
    </row>
    <row r="162" spans="2:16">
      <c r="B162" s="9" t="s">
        <v>364</v>
      </c>
      <c r="C162" s="15">
        <v>5648.8334720000003</v>
      </c>
      <c r="D162" s="9">
        <v>5808.8148680000004</v>
      </c>
      <c r="E162" s="9">
        <v>6297.4103080000004</v>
      </c>
      <c r="F162" s="9">
        <v>6518.1780061240415</v>
      </c>
      <c r="G162" s="9">
        <v>5094.4995726735488</v>
      </c>
      <c r="M162" s="76"/>
      <c r="N162" s="76"/>
      <c r="O162" s="76"/>
      <c r="P162" s="76"/>
    </row>
    <row r="163" spans="2:16">
      <c r="B163" s="9" t="s">
        <v>75</v>
      </c>
      <c r="C163" s="15">
        <v>2682.0064619999998</v>
      </c>
      <c r="D163" s="9">
        <v>2224.1587709999999</v>
      </c>
      <c r="E163" s="9">
        <v>2029.4099639999999</v>
      </c>
      <c r="F163" s="9">
        <v>1778.160240623617</v>
      </c>
      <c r="G163" s="9">
        <v>1981.441982687448</v>
      </c>
      <c r="M163" s="76"/>
      <c r="N163" s="76"/>
      <c r="O163" s="76"/>
      <c r="P163" s="76"/>
    </row>
    <row r="164" spans="2:16">
      <c r="B164" s="10" t="s">
        <v>331</v>
      </c>
      <c r="C164" s="16">
        <v>32971.371251999997</v>
      </c>
      <c r="D164" s="10">
        <v>32015.709071000001</v>
      </c>
      <c r="E164" s="10">
        <v>30623.569279999996</v>
      </c>
      <c r="F164" s="10">
        <v>26929.864294171082</v>
      </c>
      <c r="G164" s="10">
        <v>24526.161962701841</v>
      </c>
      <c r="M164" s="76"/>
      <c r="N164" s="76"/>
      <c r="O164" s="76"/>
      <c r="P164" s="76"/>
    </row>
    <row r="165" spans="2:16">
      <c r="B165" s="9" t="s">
        <v>333</v>
      </c>
      <c r="C165" s="15">
        <v>464.67084</v>
      </c>
      <c r="D165" s="9">
        <v>278.64327600000001</v>
      </c>
      <c r="E165" s="9">
        <v>360.603002</v>
      </c>
      <c r="F165" s="9">
        <v>451.43089274532213</v>
      </c>
      <c r="G165" s="9">
        <v>383.8035959670932</v>
      </c>
      <c r="M165" s="76"/>
      <c r="N165" s="76"/>
      <c r="O165" s="76"/>
      <c r="P165" s="76"/>
    </row>
    <row r="166" spans="2:16">
      <c r="B166" s="9" t="s">
        <v>334</v>
      </c>
      <c r="C166" s="15">
        <v>111.483088</v>
      </c>
      <c r="D166" s="9">
        <v>81.963963000000007</v>
      </c>
      <c r="E166" s="9">
        <v>130.55676299999999</v>
      </c>
      <c r="F166" s="9">
        <v>429.33057601115684</v>
      </c>
      <c r="G166" s="9">
        <v>221.79835002759626</v>
      </c>
      <c r="J166" s="76"/>
      <c r="M166" s="76"/>
      <c r="N166" s="76"/>
      <c r="O166" s="76"/>
      <c r="P166" s="76"/>
    </row>
    <row r="167" spans="2:16">
      <c r="B167" s="9" t="s">
        <v>335</v>
      </c>
      <c r="C167" s="15">
        <v>27.036263000000002</v>
      </c>
      <c r="D167" s="9">
        <v>21.249874999999999</v>
      </c>
      <c r="E167" s="9">
        <v>10.584488</v>
      </c>
      <c r="F167" s="9">
        <v>13.271299126200866</v>
      </c>
      <c r="G167" s="9">
        <v>33.69904895387657</v>
      </c>
      <c r="M167" s="76"/>
      <c r="N167" s="76"/>
      <c r="O167" s="76"/>
      <c r="P167" s="76"/>
    </row>
    <row r="168" spans="2:16">
      <c r="B168" s="9" t="s">
        <v>324</v>
      </c>
      <c r="C168" s="15">
        <v>11262.303188</v>
      </c>
      <c r="D168" s="9">
        <v>11547.663438</v>
      </c>
      <c r="E168" s="9">
        <v>10661.078704</v>
      </c>
      <c r="F168" s="9">
        <v>10207.834597518875</v>
      </c>
      <c r="G168" s="9">
        <v>9629.6687913532478</v>
      </c>
      <c r="M168" s="76"/>
      <c r="N168" s="76"/>
      <c r="O168" s="76"/>
      <c r="P168" s="76"/>
    </row>
    <row r="169" spans="2:16">
      <c r="B169" s="9" t="s">
        <v>336</v>
      </c>
      <c r="C169" s="15">
        <v>1672.1001249999999</v>
      </c>
      <c r="D169" s="9">
        <v>1918.4043750000001</v>
      </c>
      <c r="E169" s="9">
        <v>1262.015388</v>
      </c>
      <c r="F169" s="9">
        <v>1156.4114803425002</v>
      </c>
      <c r="G169" s="9">
        <v>1531.8829107787499</v>
      </c>
      <c r="M169" s="76"/>
      <c r="N169" s="76"/>
      <c r="O169" s="76"/>
      <c r="P169" s="76"/>
    </row>
    <row r="170" spans="2:16">
      <c r="B170" s="27" t="s">
        <v>516</v>
      </c>
      <c r="C170" s="260">
        <v>119092.393555</v>
      </c>
      <c r="D170" s="27">
        <v>114633.36205500001</v>
      </c>
      <c r="E170" s="27">
        <v>104716.302046</v>
      </c>
      <c r="F170" s="27">
        <v>98663.549278175487</v>
      </c>
      <c r="G170" s="27">
        <v>93095.692970129516</v>
      </c>
      <c r="M170" s="76"/>
      <c r="N170" s="76"/>
      <c r="O170" s="76"/>
      <c r="P170" s="76"/>
    </row>
    <row r="171" spans="2:16">
      <c r="B171" s="10" t="s">
        <v>332</v>
      </c>
      <c r="C171" s="16">
        <v>9527.391484400001</v>
      </c>
      <c r="D171" s="10">
        <v>9170.6689643999998</v>
      </c>
      <c r="E171" s="10">
        <v>8377.3041636800008</v>
      </c>
      <c r="F171" s="122">
        <v>7893.0839422540366</v>
      </c>
      <c r="G171" s="122">
        <v>7447.6554376103595</v>
      </c>
    </row>
    <row r="172" spans="2:16">
      <c r="B172" s="10"/>
      <c r="C172" s="148"/>
      <c r="D172" s="273"/>
      <c r="E172" s="273"/>
      <c r="F172" s="168"/>
      <c r="G172" s="168"/>
    </row>
    <row r="173" spans="2:16">
      <c r="B173" s="9" t="s">
        <v>518</v>
      </c>
      <c r="C173" s="15">
        <v>5359.1577099750002</v>
      </c>
      <c r="D173" s="9">
        <v>5158.501292474999</v>
      </c>
      <c r="E173" s="9">
        <v>4712.2335920700007</v>
      </c>
      <c r="F173" s="129">
        <v>4439.8597175178957</v>
      </c>
      <c r="G173" s="129">
        <v>4189.3061836558263</v>
      </c>
    </row>
    <row r="174" spans="2:16">
      <c r="B174" s="9" t="s">
        <v>366</v>
      </c>
      <c r="C174" s="15">
        <v>2977.3098388750004</v>
      </c>
      <c r="D174" s="9">
        <v>2865.8340513749999</v>
      </c>
      <c r="E174" s="9">
        <v>2617.9075511500005</v>
      </c>
      <c r="F174" s="129">
        <v>2466.5887319543867</v>
      </c>
      <c r="G174" s="129">
        <v>2327.3923242532373</v>
      </c>
    </row>
    <row r="175" spans="2:16">
      <c r="B175" s="9" t="s">
        <v>535</v>
      </c>
      <c r="C175" s="15">
        <v>5278.886198516052</v>
      </c>
      <c r="D175" s="9">
        <v>5081.2352894911401</v>
      </c>
      <c r="E175" s="9">
        <v>4712.2335920700007</v>
      </c>
      <c r="F175" s="129">
        <v>4439.8597175178957</v>
      </c>
      <c r="G175" s="129">
        <v>4189.3061836558263</v>
      </c>
    </row>
    <row r="176" spans="2:16">
      <c r="B176" s="9" t="s">
        <v>566</v>
      </c>
      <c r="C176" s="15">
        <v>2977.3098388750004</v>
      </c>
      <c r="D176" s="9">
        <v>2865.8340513749999</v>
      </c>
      <c r="E176" s="9">
        <v>2094.3260409200002</v>
      </c>
      <c r="F176" s="129">
        <v>986.63549278175458</v>
      </c>
      <c r="G176" s="129">
        <v>930.95692970129494</v>
      </c>
    </row>
    <row r="177" spans="2:7" ht="18">
      <c r="B177" s="131" t="s">
        <v>367</v>
      </c>
      <c r="C177" s="260">
        <v>5095.8221451289492</v>
      </c>
      <c r="D177" s="301">
        <v>5617.8071473738592</v>
      </c>
      <c r="E177" s="27">
        <v>5638.9104897900024</v>
      </c>
      <c r="F177" s="301">
        <v>5456.5800870077437</v>
      </c>
      <c r="G177" s="301">
        <v>5404.3297992758835</v>
      </c>
    </row>
    <row r="178" spans="2:7">
      <c r="B178" s="10"/>
      <c r="C178" s="148"/>
      <c r="D178" s="273"/>
      <c r="E178" s="273"/>
      <c r="F178" s="273"/>
      <c r="G178" s="273"/>
    </row>
    <row r="179" spans="2:7">
      <c r="B179" s="9" t="s">
        <v>505</v>
      </c>
      <c r="C179" s="313">
        <v>0.18211478570504747</v>
      </c>
      <c r="D179" s="20">
        <v>0.18833271087113107</v>
      </c>
      <c r="E179" s="20">
        <v>0.1888494043392874</v>
      </c>
      <c r="F179" s="293">
        <v>0.18030492392507866</v>
      </c>
      <c r="G179" s="293">
        <v>0.18305134079629123</v>
      </c>
    </row>
    <row r="180" spans="2:7">
      <c r="B180" s="9" t="s">
        <v>506</v>
      </c>
      <c r="C180" s="313">
        <v>0.20233708288213606</v>
      </c>
      <c r="D180" s="20">
        <v>0.20755800558893417</v>
      </c>
      <c r="E180" s="20">
        <v>0.20851194376982921</v>
      </c>
      <c r="F180" s="293">
        <v>0.19583347859971681</v>
      </c>
      <c r="G180" s="293">
        <v>0.20017895427795476</v>
      </c>
    </row>
    <row r="181" spans="2:7">
      <c r="B181" s="30" t="s">
        <v>507</v>
      </c>
      <c r="C181" s="36">
        <v>0.23138817124070693</v>
      </c>
      <c r="D181" s="37">
        <v>0.23029321439969522</v>
      </c>
      <c r="E181" s="37">
        <v>0.23059459893257739</v>
      </c>
      <c r="F181" s="308">
        <v>0.2162203389523559</v>
      </c>
      <c r="G181" s="308">
        <v>0.22298121933895498</v>
      </c>
    </row>
    <row r="182" spans="2:7">
      <c r="C182" s="147"/>
      <c r="D182" s="272"/>
      <c r="E182" s="272"/>
      <c r="F182" s="272"/>
      <c r="G182" s="272"/>
    </row>
    <row r="183" spans="2:7">
      <c r="B183" s="18" t="s">
        <v>111</v>
      </c>
      <c r="C183" s="147"/>
      <c r="D183" s="272"/>
      <c r="E183" s="272"/>
      <c r="F183" s="272"/>
      <c r="G183" s="272"/>
    </row>
    <row r="184" spans="2:7">
      <c r="B184" s="9" t="s">
        <v>338</v>
      </c>
      <c r="C184" s="15">
        <v>342513.141496</v>
      </c>
      <c r="D184" s="9">
        <v>323928.90319400001</v>
      </c>
      <c r="E184" s="129">
        <v>302616.55346299999</v>
      </c>
      <c r="F184" s="129">
        <v>269857.03580711555</v>
      </c>
      <c r="G184" s="129">
        <v>256977.99651673084</v>
      </c>
    </row>
    <row r="185" spans="2:7">
      <c r="B185" s="9" t="s">
        <v>339</v>
      </c>
      <c r="C185" s="15">
        <v>9408.8207239999992</v>
      </c>
      <c r="D185" s="9">
        <v>8984.2175169999991</v>
      </c>
      <c r="E185" s="129">
        <v>7744.3443090000001</v>
      </c>
      <c r="F185" s="129">
        <v>11341.22614457455</v>
      </c>
      <c r="G185" s="129">
        <v>7514.3367660357517</v>
      </c>
    </row>
    <row r="186" spans="2:7">
      <c r="B186" s="9" t="s">
        <v>340</v>
      </c>
      <c r="C186" s="15">
        <v>-735.87503200000003</v>
      </c>
      <c r="D186" s="9">
        <v>-666.43266800000004</v>
      </c>
      <c r="E186" s="129">
        <v>-1984.7985920000001</v>
      </c>
      <c r="F186" s="129">
        <v>-2109.866747106561</v>
      </c>
      <c r="G186" s="129">
        <v>-1577.1909474695337</v>
      </c>
    </row>
    <row r="187" spans="2:7">
      <c r="B187" s="10" t="s">
        <v>341</v>
      </c>
      <c r="C187" s="16">
        <v>351186.08718799998</v>
      </c>
      <c r="D187" s="10">
        <v>332246.688043</v>
      </c>
      <c r="E187" s="122">
        <v>308376.09918000002</v>
      </c>
      <c r="F187" s="122">
        <v>279088.39520458353</v>
      </c>
      <c r="G187" s="122">
        <v>262915.14233529702</v>
      </c>
    </row>
    <row r="188" spans="2:7">
      <c r="B188" s="27" t="s">
        <v>517</v>
      </c>
      <c r="C188" s="260">
        <v>24096.807505370001</v>
      </c>
      <c r="D188" s="27">
        <v>23793.072002090001</v>
      </c>
      <c r="E188" s="301">
        <v>21834.599684000004</v>
      </c>
      <c r="F188" s="301">
        <v>19321.626066139677</v>
      </c>
      <c r="G188" s="301">
        <v>18635.798466542066</v>
      </c>
    </row>
    <row r="189" spans="2:7" ht="6" customHeight="1">
      <c r="B189" s="10"/>
      <c r="C189" s="16"/>
      <c r="D189" s="10"/>
      <c r="E189" s="122"/>
      <c r="F189" s="122"/>
      <c r="G189" s="122"/>
    </row>
    <row r="190" spans="2:7">
      <c r="B190" s="30" t="s">
        <v>111</v>
      </c>
      <c r="C190" s="36">
        <v>6.8615495842437202E-2</v>
      </c>
      <c r="D190" s="37">
        <v>7.1612668713828251E-2</v>
      </c>
      <c r="E190" s="308">
        <v>7.0805097224007255E-2</v>
      </c>
      <c r="F190" s="308">
        <v>6.9231205589813619E-2</v>
      </c>
      <c r="G190" s="308">
        <v>7.088141938502629E-2</v>
      </c>
    </row>
    <row r="191" spans="2:7">
      <c r="D191" s="9"/>
    </row>
    <row r="192" spans="2:7">
      <c r="D192" s="9"/>
    </row>
    <row r="193" spans="4:4">
      <c r="D193" s="9"/>
    </row>
  </sheetData>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rowBreaks count="4" manualBreakCount="4">
    <brk id="43" max="16383" man="1"/>
    <brk id="72" max="16383" man="1"/>
    <brk id="117" max="10" man="1"/>
    <brk id="14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T82"/>
  <sheetViews>
    <sheetView showGridLines="0" topLeftCell="A42" zoomScale="150" zoomScaleNormal="150" zoomScalePageLayoutView="110" workbookViewId="0">
      <selection activeCell="O14" sqref="O14"/>
    </sheetView>
  </sheetViews>
  <sheetFormatPr baseColWidth="10" defaultColWidth="11.42578125" defaultRowHeight="14.25"/>
  <cols>
    <col min="1" max="1" width="2.7109375" style="2" customWidth="1"/>
    <col min="2" max="2" width="14.5703125" style="2" customWidth="1"/>
    <col min="3" max="3" width="10.28515625" style="2" customWidth="1"/>
    <col min="4" max="4" width="7.5703125" style="2" customWidth="1"/>
    <col min="5" max="5" width="7.7109375" style="2" customWidth="1"/>
    <col min="6" max="6" width="8.85546875" style="2" customWidth="1"/>
    <col min="7" max="7" width="8.5703125" style="2" customWidth="1"/>
    <col min="8" max="9" width="8.7109375" style="2" customWidth="1"/>
    <col min="10" max="10" width="9" style="2" customWidth="1"/>
    <col min="11" max="11" width="8" style="2" customWidth="1"/>
    <col min="12" max="12" width="7.42578125" style="2" customWidth="1"/>
    <col min="13" max="13" width="6.5703125" style="2" customWidth="1"/>
    <col min="14" max="14" width="2.7109375" style="2" customWidth="1"/>
    <col min="15" max="16384" width="11.42578125" style="2"/>
  </cols>
  <sheetData>
    <row r="1" spans="2:17" ht="22.5">
      <c r="B1" s="46" t="s">
        <v>450</v>
      </c>
      <c r="C1" s="12"/>
      <c r="M1" s="117"/>
    </row>
    <row r="2" spans="2:17" ht="2.1" customHeight="1">
      <c r="B2" s="25"/>
      <c r="C2" s="25"/>
      <c r="D2" s="6"/>
      <c r="E2" s="6"/>
      <c r="F2" s="6"/>
      <c r="G2" s="6"/>
      <c r="H2" s="6"/>
      <c r="I2" s="6"/>
      <c r="J2" s="6"/>
      <c r="K2" s="6"/>
      <c r="L2" s="6"/>
      <c r="M2" s="6"/>
    </row>
    <row r="4" spans="2:17" ht="45">
      <c r="B4" s="134" t="s">
        <v>471</v>
      </c>
      <c r="C4" s="133" t="s">
        <v>615</v>
      </c>
      <c r="D4" s="115" t="s">
        <v>570</v>
      </c>
      <c r="E4" s="116" t="s">
        <v>571</v>
      </c>
      <c r="F4" s="116" t="s">
        <v>569</v>
      </c>
      <c r="G4" s="116" t="s">
        <v>388</v>
      </c>
      <c r="H4" s="116" t="s">
        <v>386</v>
      </c>
      <c r="I4" s="116" t="s">
        <v>389</v>
      </c>
      <c r="J4" s="116" t="s">
        <v>165</v>
      </c>
      <c r="K4" s="116" t="s">
        <v>582</v>
      </c>
      <c r="L4" s="29" t="s">
        <v>387</v>
      </c>
    </row>
    <row r="5" spans="2:17" ht="7.5" customHeight="1">
      <c r="B5" s="7"/>
      <c r="C5" s="7"/>
      <c r="D5" s="161"/>
      <c r="E5" s="161"/>
      <c r="F5" s="161"/>
      <c r="G5" s="161"/>
      <c r="H5" s="161"/>
      <c r="I5" s="161"/>
      <c r="J5" s="161"/>
      <c r="K5" s="161"/>
      <c r="L5" s="149"/>
    </row>
    <row r="6" spans="2:17" ht="15">
      <c r="B6" s="9" t="s">
        <v>43</v>
      </c>
      <c r="C6" s="9"/>
      <c r="D6" s="9">
        <v>1431.3283762000001</v>
      </c>
      <c r="E6" s="9">
        <v>1069.2333942</v>
      </c>
      <c r="F6" s="9">
        <v>533.32089710000002</v>
      </c>
      <c r="G6" s="9">
        <v>4.3729319999999996</v>
      </c>
      <c r="H6" s="9">
        <v>402.65943099999998</v>
      </c>
      <c r="I6" s="9">
        <v>2.3239999999999998</v>
      </c>
      <c r="J6" s="9">
        <v>0</v>
      </c>
      <c r="K6" s="9">
        <v>557.65034849999984</v>
      </c>
      <c r="L6" s="15">
        <v>4000.8893790000002</v>
      </c>
      <c r="O6" s="14"/>
    </row>
    <row r="7" spans="2:17">
      <c r="B7" s="9" t="s">
        <v>390</v>
      </c>
      <c r="C7" s="9"/>
      <c r="D7" s="9">
        <v>310.43096149999997</v>
      </c>
      <c r="E7" s="9">
        <v>178.9130782</v>
      </c>
      <c r="F7" s="9">
        <v>119.95180120000001</v>
      </c>
      <c r="G7" s="9">
        <v>0</v>
      </c>
      <c r="H7" s="9">
        <v>0</v>
      </c>
      <c r="I7" s="9">
        <v>0</v>
      </c>
      <c r="J7" s="9">
        <v>0</v>
      </c>
      <c r="K7" s="9">
        <v>-609.29584089999992</v>
      </c>
      <c r="L7" s="15">
        <v>0</v>
      </c>
    </row>
    <row r="8" spans="2:17">
      <c r="B8" s="10" t="s">
        <v>391</v>
      </c>
      <c r="C8" s="10"/>
      <c r="D8" s="10">
        <v>1741.7593377000001</v>
      </c>
      <c r="E8" s="10">
        <v>1248.1464724</v>
      </c>
      <c r="F8" s="10">
        <v>653.2726983</v>
      </c>
      <c r="G8" s="10">
        <v>4.3729319999999996</v>
      </c>
      <c r="H8" s="10">
        <v>402.65943099999998</v>
      </c>
      <c r="I8" s="10">
        <v>2.3239999999999998</v>
      </c>
      <c r="J8" s="10">
        <v>0</v>
      </c>
      <c r="K8" s="10">
        <v>-51.64549240000008</v>
      </c>
      <c r="L8" s="16">
        <v>4000.8893790000002</v>
      </c>
      <c r="O8" s="76"/>
    </row>
    <row r="9" spans="2:17">
      <c r="B9" s="9" t="s">
        <v>44</v>
      </c>
      <c r="C9" s="9"/>
      <c r="D9" s="9">
        <v>546.05743200000006</v>
      </c>
      <c r="E9" s="9">
        <v>172.88810459999999</v>
      </c>
      <c r="F9" s="9">
        <v>118.0954074</v>
      </c>
      <c r="G9" s="9">
        <v>393.19978200000003</v>
      </c>
      <c r="H9" s="9">
        <v>-72.700186000000002</v>
      </c>
      <c r="I9" s="9">
        <v>625.91099999999994</v>
      </c>
      <c r="J9" s="9">
        <v>0</v>
      </c>
      <c r="K9" s="9">
        <v>28.84655900000007</v>
      </c>
      <c r="L9" s="15">
        <v>1812.2980990000001</v>
      </c>
      <c r="O9" s="76"/>
      <c r="P9" s="76"/>
      <c r="Q9" s="76"/>
    </row>
    <row r="10" spans="2:17">
      <c r="B10" s="30" t="s">
        <v>392</v>
      </c>
      <c r="C10" s="30"/>
      <c r="D10" s="30">
        <v>-2.6136912999999997</v>
      </c>
      <c r="E10" s="30">
        <v>1.4577692999999998</v>
      </c>
      <c r="F10" s="30">
        <v>6.0963133999999997</v>
      </c>
      <c r="G10" s="30">
        <v>1.3056289999999999</v>
      </c>
      <c r="H10" s="30">
        <v>0</v>
      </c>
      <c r="I10" s="30">
        <v>0</v>
      </c>
      <c r="J10" s="30">
        <v>1026.583222</v>
      </c>
      <c r="K10" s="30">
        <v>41.213679599999978</v>
      </c>
      <c r="L10" s="31">
        <v>1074.0429219999999</v>
      </c>
      <c r="O10" s="154"/>
    </row>
    <row r="11" spans="2:17" ht="15">
      <c r="B11" s="10" t="s">
        <v>11</v>
      </c>
      <c r="C11" s="9"/>
      <c r="D11" s="10">
        <v>2285.2030783999999</v>
      </c>
      <c r="E11" s="10">
        <v>1422.4923463</v>
      </c>
      <c r="F11" s="10">
        <v>777.46441909999999</v>
      </c>
      <c r="G11" s="10">
        <v>398.87834300000003</v>
      </c>
      <c r="H11" s="10">
        <v>329.95924500000001</v>
      </c>
      <c r="I11" s="10">
        <v>628.2349999999999</v>
      </c>
      <c r="J11" s="10">
        <v>1026.583222</v>
      </c>
      <c r="K11" s="10">
        <v>18.414746199999968</v>
      </c>
      <c r="L11" s="16">
        <v>6887.2303999999995</v>
      </c>
      <c r="O11" s="166"/>
    </row>
    <row r="12" spans="2:17">
      <c r="B12" s="27" t="s">
        <v>47</v>
      </c>
      <c r="C12" s="30"/>
      <c r="D12" s="30">
        <v>491.42536280000002</v>
      </c>
      <c r="E12" s="30">
        <v>171.86291729999999</v>
      </c>
      <c r="F12" s="30">
        <v>157.20781249999999</v>
      </c>
      <c r="G12" s="30">
        <v>327.398842</v>
      </c>
      <c r="H12" s="30">
        <v>97.855018000000001</v>
      </c>
      <c r="I12" s="30">
        <v>546.80700000000002</v>
      </c>
      <c r="J12" s="30">
        <v>0</v>
      </c>
      <c r="K12" s="30">
        <v>606.35870439999985</v>
      </c>
      <c r="L12" s="31">
        <v>2398.915657</v>
      </c>
      <c r="O12" s="76"/>
    </row>
    <row r="13" spans="2:17">
      <c r="B13" s="10" t="s">
        <v>393</v>
      </c>
      <c r="C13" s="10"/>
      <c r="D13" s="10">
        <v>1793.7777155999997</v>
      </c>
      <c r="E13" s="10">
        <v>1250.6294290000001</v>
      </c>
      <c r="F13" s="10">
        <v>620.25660659999994</v>
      </c>
      <c r="G13" s="10">
        <v>71.479501000000027</v>
      </c>
      <c r="H13" s="10">
        <v>232.10422700000001</v>
      </c>
      <c r="I13" s="10">
        <v>81.427999999999884</v>
      </c>
      <c r="J13" s="10">
        <v>1026.583222</v>
      </c>
      <c r="K13" s="10">
        <v>-587.94395819999988</v>
      </c>
      <c r="L13" s="16">
        <v>4488.3147429999999</v>
      </c>
      <c r="O13" s="76"/>
    </row>
    <row r="14" spans="2:17">
      <c r="B14" s="30" t="s">
        <v>48</v>
      </c>
      <c r="C14" s="30"/>
      <c r="D14" s="30">
        <v>30.543812200000001</v>
      </c>
      <c r="E14" s="30">
        <v>55.0086412</v>
      </c>
      <c r="F14" s="30">
        <v>38.759932900000003</v>
      </c>
      <c r="G14" s="30">
        <v>0</v>
      </c>
      <c r="H14" s="30">
        <v>21.594823000000002</v>
      </c>
      <c r="I14" s="30">
        <v>0</v>
      </c>
      <c r="J14" s="30">
        <v>0</v>
      </c>
      <c r="K14" s="30">
        <v>-7.8622999999993226E-3</v>
      </c>
      <c r="L14" s="31">
        <v>145.89934700000001</v>
      </c>
      <c r="O14" s="76"/>
    </row>
    <row r="15" spans="2:17" ht="17.25" customHeight="1">
      <c r="B15" s="408" t="s">
        <v>13</v>
      </c>
      <c r="C15" s="408"/>
      <c r="D15" s="344">
        <v>1763.2339033999997</v>
      </c>
      <c r="E15" s="344">
        <v>1195.6207878</v>
      </c>
      <c r="F15" s="344">
        <v>581.49667369999997</v>
      </c>
      <c r="G15" s="345">
        <v>71.479501000000027</v>
      </c>
      <c r="H15" s="344">
        <v>210.50940400000002</v>
      </c>
      <c r="I15" s="344">
        <v>81.427999999999884</v>
      </c>
      <c r="J15" s="344">
        <v>1026.583222</v>
      </c>
      <c r="K15" s="344">
        <v>-587.93609589999983</v>
      </c>
      <c r="L15" s="346">
        <v>4342.4153960000003</v>
      </c>
      <c r="O15" s="76"/>
    </row>
    <row r="16" spans="2:17" ht="12.75" customHeight="1">
      <c r="B16" s="409"/>
      <c r="C16" s="409"/>
      <c r="D16" s="410"/>
      <c r="E16" s="410"/>
      <c r="F16" s="410"/>
      <c r="G16" s="411"/>
      <c r="H16" s="410"/>
      <c r="I16" s="410"/>
      <c r="J16" s="258"/>
      <c r="K16" s="257"/>
      <c r="L16" s="305"/>
    </row>
    <row r="17" spans="2:13" ht="13.5" customHeight="1">
      <c r="B17" s="9" t="s">
        <v>583</v>
      </c>
      <c r="D17" s="83">
        <v>0.19109999999999999</v>
      </c>
      <c r="E17" s="83">
        <v>0.23899999999999999</v>
      </c>
      <c r="F17" s="83">
        <v>0.15970000000000001</v>
      </c>
      <c r="G17" s="139"/>
      <c r="H17" s="139"/>
      <c r="I17" s="139"/>
      <c r="J17" s="139"/>
      <c r="K17" s="139"/>
      <c r="L17" s="347">
        <v>0.17379959560969824</v>
      </c>
    </row>
    <row r="18" spans="2:13" ht="12.75" customHeight="1">
      <c r="G18" s="139"/>
      <c r="H18" s="139"/>
      <c r="I18" s="139"/>
      <c r="J18" s="139"/>
      <c r="K18" s="139"/>
      <c r="L18" s="139"/>
      <c r="M18" s="139"/>
    </row>
    <row r="19" spans="2:13" ht="15.75" customHeight="1"/>
    <row r="20" spans="2:13" ht="22.5" hidden="1">
      <c r="B20" s="12" t="s">
        <v>394</v>
      </c>
      <c r="D20" s="250" t="str">
        <f>+D4</f>
        <v>Retail Market*</v>
      </c>
      <c r="E20" s="250" t="str">
        <f>+E4</f>
        <v>Corporate Market*</v>
      </c>
    </row>
    <row r="21" spans="2:13" ht="1.5" hidden="1" customHeight="1">
      <c r="B21" s="25"/>
      <c r="C21" s="6"/>
      <c r="D21" s="6"/>
      <c r="E21" s="6"/>
      <c r="F21" s="6"/>
      <c r="G21" s="6"/>
      <c r="H21" s="6"/>
      <c r="I21" s="6"/>
      <c r="J21" s="6"/>
      <c r="K21" s="6"/>
      <c r="L21" s="6"/>
      <c r="M21" s="6"/>
    </row>
    <row r="22" spans="2:13" ht="15" hidden="1" customHeight="1">
      <c r="B22" s="7" t="s">
        <v>395</v>
      </c>
      <c r="D22" s="9">
        <f>+'[3]styrets ber'!$C$72</f>
        <v>68532.024000000005</v>
      </c>
      <c r="E22" s="9">
        <f>+'[3]styrets ber'!$C$91</f>
        <v>48.988480799999998</v>
      </c>
      <c r="F22" s="9"/>
      <c r="G22" s="9"/>
      <c r="H22" s="9"/>
      <c r="I22" s="9"/>
      <c r="J22" s="9"/>
      <c r="K22" s="9"/>
      <c r="L22" s="9"/>
      <c r="M22" s="15">
        <f>SUM(D22:L22)</f>
        <v>68581.012480800011</v>
      </c>
    </row>
    <row r="23" spans="2:13" ht="23.25" hidden="1" customHeight="1">
      <c r="B23" s="400" t="s">
        <v>472</v>
      </c>
      <c r="C23" s="400"/>
      <c r="D23" s="121">
        <f>+'[3]styrets ber'!$C$73</f>
        <v>0</v>
      </c>
      <c r="E23" s="121">
        <f>+'[3]styrets ber'!$C$92</f>
        <v>496.72337219999991</v>
      </c>
      <c r="F23" s="121">
        <f>+[3]Segment!F29</f>
        <v>412.32132560000002</v>
      </c>
      <c r="G23" s="121">
        <f>+[3]Segment!G29</f>
        <v>0.76880099999999996</v>
      </c>
      <c r="H23" s="121">
        <f>+[3]Segment!H29</f>
        <v>375.83050300000002</v>
      </c>
      <c r="I23" s="121">
        <f>+[3]Segment!I29</f>
        <v>2.567752</v>
      </c>
      <c r="J23" s="121">
        <f>+[3]Segment!J29</f>
        <v>0</v>
      </c>
      <c r="K23" s="121">
        <f>+[3]Segment!K29</f>
        <v>297.44542059999958</v>
      </c>
      <c r="L23" s="121">
        <f>+[3]Segment!L29</f>
        <v>3386.2294710000001</v>
      </c>
      <c r="M23" s="147">
        <f t="shared" ref="M23:M25" si="0">SUM(D23:L23)</f>
        <v>4971.8866453999999</v>
      </c>
    </row>
    <row r="24" spans="2:13" ht="12" hidden="1" customHeight="1">
      <c r="B24" s="7" t="s">
        <v>396</v>
      </c>
      <c r="D24" s="121">
        <v>-115.614</v>
      </c>
      <c r="E24" s="121">
        <v>-1067.896</v>
      </c>
      <c r="F24" s="121">
        <f>+[3]Segment!F30</f>
        <v>77.304884099999995</v>
      </c>
      <c r="G24" s="121">
        <f>+[3]Segment!G30</f>
        <v>0</v>
      </c>
      <c r="H24" s="121">
        <f>+[3]Segment!H30</f>
        <v>0</v>
      </c>
      <c r="I24" s="121">
        <f>+[3]Segment!I30</f>
        <v>0</v>
      </c>
      <c r="J24" s="121">
        <f>+[3]Segment!J30</f>
        <v>0</v>
      </c>
      <c r="K24" s="121">
        <f>+[3]Segment!K30</f>
        <v>-445.17752169999994</v>
      </c>
      <c r="L24" s="121">
        <f>+[3]Segment!L30</f>
        <v>0</v>
      </c>
      <c r="M24" s="147">
        <f t="shared" si="0"/>
        <v>-1551.3826376</v>
      </c>
    </row>
    <row r="25" spans="2:13" ht="12" hidden="1" customHeight="1">
      <c r="B25" s="7" t="s">
        <v>75</v>
      </c>
      <c r="D25" s="121">
        <f>114.15+10.835</f>
        <v>124.98500000000001</v>
      </c>
      <c r="E25" s="121">
        <f>768.934+209.778</f>
        <v>978.71199999999999</v>
      </c>
      <c r="F25" s="121">
        <f>+[3]Segment!F31</f>
        <v>489.6262097</v>
      </c>
      <c r="G25" s="121">
        <f>+[3]Segment!G31</f>
        <v>0.76880099999999996</v>
      </c>
      <c r="H25" s="121">
        <f>+[3]Segment!H31</f>
        <v>375.83050300000002</v>
      </c>
      <c r="I25" s="121">
        <f>+[3]Segment!I31</f>
        <v>2.567752</v>
      </c>
      <c r="J25" s="121">
        <f>+[3]Segment!J31</f>
        <v>0</v>
      </c>
      <c r="K25" s="121">
        <f>+[3]Segment!K31</f>
        <v>-147.73210109999991</v>
      </c>
      <c r="L25" s="121">
        <f>+[3]Segment!L31</f>
        <v>3386.2294710000001</v>
      </c>
      <c r="M25" s="147">
        <f t="shared" si="0"/>
        <v>5210.9876356000004</v>
      </c>
    </row>
    <row r="26" spans="2:13" ht="12.75" hidden="1" customHeight="1">
      <c r="B26" s="32" t="s">
        <v>397</v>
      </c>
      <c r="C26" s="84"/>
      <c r="D26" s="249">
        <f>SUM(D22:D25)</f>
        <v>68541.395000000004</v>
      </c>
      <c r="E26" s="249">
        <f t="shared" ref="E26:L26" si="1">SUM(E22:E25)</f>
        <v>456.52785299999994</v>
      </c>
      <c r="F26" s="249">
        <f t="shared" si="1"/>
        <v>979.25241940000001</v>
      </c>
      <c r="G26" s="249">
        <f t="shared" si="1"/>
        <v>1.5376019999999999</v>
      </c>
      <c r="H26" s="249">
        <f t="shared" si="1"/>
        <v>751.66100600000004</v>
      </c>
      <c r="I26" s="249">
        <f t="shared" si="1"/>
        <v>5.1355040000000001</v>
      </c>
      <c r="J26" s="249">
        <f t="shared" si="1"/>
        <v>0</v>
      </c>
      <c r="K26" s="249">
        <f t="shared" si="1"/>
        <v>-295.46420220000027</v>
      </c>
      <c r="L26" s="249">
        <f t="shared" si="1"/>
        <v>6772.4589420000002</v>
      </c>
      <c r="M26" s="248">
        <f>SUM(M22:M25)</f>
        <v>77212.504124200001</v>
      </c>
    </row>
    <row r="27" spans="2:13" ht="10.5" hidden="1" customHeight="1">
      <c r="B27" s="7"/>
      <c r="D27" s="139"/>
      <c r="E27" s="139"/>
      <c r="F27" s="139"/>
      <c r="G27" s="139"/>
      <c r="H27" s="139"/>
      <c r="I27" s="139"/>
      <c r="J27" s="139"/>
      <c r="K27" s="139"/>
      <c r="L27" s="139"/>
      <c r="M27" s="162"/>
    </row>
    <row r="28" spans="2:13" ht="12" hidden="1" customHeight="1">
      <c r="B28" s="7" t="s">
        <v>398</v>
      </c>
      <c r="D28" s="121">
        <f>+'[3]styrets ber'!$C$74</f>
        <v>0.17549321334909995</v>
      </c>
      <c r="E28" s="121">
        <f>+'[3]styrets ber'!$C$93</f>
        <v>0</v>
      </c>
      <c r="F28" s="121">
        <f>+[3]Segment!F34</f>
        <v>579.92537530000004</v>
      </c>
      <c r="G28" s="121">
        <f>+[3]Segment!G34</f>
        <v>335.825515</v>
      </c>
      <c r="H28" s="121">
        <f>+[3]Segment!H34</f>
        <v>226.38711100000003</v>
      </c>
      <c r="I28" s="121">
        <f>+[3]Segment!I34</f>
        <v>553.02875200000005</v>
      </c>
      <c r="J28" s="121">
        <f>+[3]Segment!J34</f>
        <v>278.19991600000003</v>
      </c>
      <c r="K28" s="121">
        <f>+[3]Segment!K34</f>
        <v>-181.12465890000112</v>
      </c>
      <c r="L28" s="121">
        <f>+[3]Segment!L34</f>
        <v>5132.9507469999999</v>
      </c>
      <c r="M28" s="147">
        <f>SUM(D28:L28)</f>
        <v>6925.3682506133482</v>
      </c>
    </row>
    <row r="29" spans="2:13" ht="12.75" hidden="1" customHeight="1">
      <c r="B29" s="7" t="s">
        <v>399</v>
      </c>
      <c r="D29" s="121">
        <f>+D26-D28</f>
        <v>68541.219506786656</v>
      </c>
      <c r="E29" s="121">
        <f>+E26-E28</f>
        <v>456.52785299999994</v>
      </c>
      <c r="F29" s="121">
        <f>+[3]Segment!F35</f>
        <v>201.63899470000001</v>
      </c>
      <c r="G29" s="121">
        <f>+[3]Segment!G35</f>
        <v>288.83684599999998</v>
      </c>
      <c r="H29" s="121">
        <f>+[3]Segment!H35</f>
        <v>89.170107999999999</v>
      </c>
      <c r="I29" s="121">
        <f>+[3]Segment!I35</f>
        <v>453.12527299999999</v>
      </c>
      <c r="J29" s="121">
        <f>+[3]Segment!J35</f>
        <v>0</v>
      </c>
      <c r="K29" s="121">
        <f>+[3]Segment!K35</f>
        <v>67.956801799999994</v>
      </c>
      <c r="L29" s="121">
        <f>+[3]Segment!L35</f>
        <v>2151.6673639999999</v>
      </c>
      <c r="M29" s="147">
        <f>SUM(D29:L29)</f>
        <v>72250.142747286664</v>
      </c>
    </row>
    <row r="30" spans="2:13" ht="11.25" hidden="1" customHeight="1">
      <c r="B30" s="32" t="s">
        <v>400</v>
      </c>
      <c r="C30" s="84"/>
      <c r="D30" s="249">
        <f>SUM(D28:D29)</f>
        <v>68541.395000000004</v>
      </c>
      <c r="E30" s="249">
        <f t="shared" ref="E30:L30" si="2">SUM(E28:E29)</f>
        <v>456.52785299999994</v>
      </c>
      <c r="F30" s="249">
        <f t="shared" si="2"/>
        <v>781.56437000000005</v>
      </c>
      <c r="G30" s="249">
        <f t="shared" si="2"/>
        <v>624.66236099999992</v>
      </c>
      <c r="H30" s="249">
        <f t="shared" si="2"/>
        <v>315.55721900000003</v>
      </c>
      <c r="I30" s="249">
        <f t="shared" si="2"/>
        <v>1006.154025</v>
      </c>
      <c r="J30" s="249">
        <f t="shared" si="2"/>
        <v>278.19991600000003</v>
      </c>
      <c r="K30" s="249">
        <f t="shared" si="2"/>
        <v>-113.16785710000113</v>
      </c>
      <c r="L30" s="249">
        <f t="shared" si="2"/>
        <v>7284.6181109999998</v>
      </c>
      <c r="M30" s="248">
        <f>SUM(M28:M29)</f>
        <v>79175.510997900012</v>
      </c>
    </row>
    <row r="31" spans="2:13" ht="6.75" hidden="1" customHeight="1"/>
    <row r="32" spans="2:13" ht="10.5" hidden="1" customHeight="1">
      <c r="B32" s="400" t="s">
        <v>581</v>
      </c>
      <c r="C32" s="400"/>
      <c r="D32" s="400"/>
      <c r="E32" s="400"/>
      <c r="F32" s="400"/>
      <c r="G32" s="400"/>
      <c r="H32" s="400"/>
      <c r="I32" s="400"/>
      <c r="J32" s="400"/>
      <c r="K32" s="400"/>
      <c r="L32" s="400"/>
      <c r="M32" s="400"/>
    </row>
    <row r="33" spans="2:18" ht="21.75" customHeight="1">
      <c r="B33" s="400"/>
      <c r="C33" s="400"/>
      <c r="D33" s="400"/>
      <c r="E33" s="400"/>
      <c r="F33" s="400"/>
      <c r="G33" s="400"/>
      <c r="H33" s="400"/>
      <c r="I33" s="400"/>
      <c r="J33" s="400"/>
      <c r="K33" s="400"/>
      <c r="L33" s="400"/>
      <c r="M33" s="400"/>
    </row>
    <row r="34" spans="2:18" ht="2.25" customHeight="1">
      <c r="B34" s="401" t="s">
        <v>584</v>
      </c>
      <c r="C34" s="401"/>
      <c r="D34" s="401"/>
      <c r="E34" s="401"/>
      <c r="F34" s="401"/>
      <c r="G34" s="401"/>
      <c r="H34" s="401"/>
      <c r="I34" s="401"/>
      <c r="J34" s="401"/>
      <c r="K34" s="401"/>
      <c r="L34" s="401"/>
      <c r="M34" s="401"/>
    </row>
    <row r="35" spans="2:18" ht="20.25" customHeight="1">
      <c r="B35" s="401"/>
      <c r="C35" s="401"/>
      <c r="D35" s="401"/>
      <c r="E35" s="401"/>
      <c r="F35" s="401"/>
      <c r="G35" s="401"/>
      <c r="H35" s="401"/>
      <c r="I35" s="401"/>
      <c r="J35" s="401"/>
      <c r="K35" s="401"/>
      <c r="L35" s="401"/>
      <c r="M35" s="401"/>
    </row>
    <row r="36" spans="2:18" ht="24" customHeight="1">
      <c r="B36" s="400" t="s">
        <v>585</v>
      </c>
      <c r="C36" s="400"/>
      <c r="D36" s="400"/>
      <c r="E36" s="400"/>
      <c r="F36" s="400"/>
      <c r="G36" s="400"/>
      <c r="H36" s="400"/>
      <c r="I36" s="400"/>
      <c r="J36" s="400"/>
      <c r="K36" s="400"/>
      <c r="L36" s="400"/>
      <c r="M36" s="400"/>
      <c r="O36" s="139"/>
      <c r="P36" s="139"/>
      <c r="Q36" s="139"/>
      <c r="R36" s="139"/>
    </row>
    <row r="37" spans="2:18">
      <c r="B37" s="7" t="s">
        <v>572</v>
      </c>
    </row>
    <row r="38" spans="2:18" ht="11.25" customHeight="1">
      <c r="B38" s="7" t="s">
        <v>573</v>
      </c>
    </row>
    <row r="39" spans="2:18">
      <c r="B39" s="7"/>
    </row>
    <row r="40" spans="2:18" ht="14.25" customHeight="1"/>
    <row r="41" spans="2:18" ht="15">
      <c r="B41" s="12" t="s">
        <v>412</v>
      </c>
      <c r="C41" s="12"/>
      <c r="D41" s="9"/>
      <c r="E41" s="9"/>
      <c r="F41" s="9"/>
      <c r="G41" s="9"/>
      <c r="H41" s="9"/>
      <c r="I41" s="9"/>
    </row>
    <row r="42" spans="2:18" ht="2.1" customHeight="1">
      <c r="B42" s="25"/>
      <c r="C42" s="25"/>
      <c r="D42" s="6"/>
      <c r="E42" s="6"/>
      <c r="F42" s="6"/>
      <c r="G42" s="6"/>
      <c r="H42" s="6"/>
      <c r="I42" s="6"/>
      <c r="J42" s="6"/>
      <c r="K42" s="6"/>
      <c r="L42" s="6"/>
    </row>
    <row r="43" spans="2:18" ht="9" customHeight="1">
      <c r="B43" s="12"/>
      <c r="C43" s="12"/>
    </row>
    <row r="44" spans="2:18">
      <c r="B44" s="18" t="s">
        <v>414</v>
      </c>
      <c r="C44" s="18"/>
      <c r="D44" s="246" t="s">
        <v>597</v>
      </c>
      <c r="E44" s="246" t="s">
        <v>598</v>
      </c>
      <c r="F44" s="246" t="s">
        <v>599</v>
      </c>
      <c r="G44" s="246" t="s">
        <v>600</v>
      </c>
      <c r="H44" s="246" t="s">
        <v>601</v>
      </c>
      <c r="I44" s="246" t="s">
        <v>602</v>
      </c>
      <c r="J44" s="246" t="s">
        <v>603</v>
      </c>
      <c r="K44" s="246" t="s">
        <v>604</v>
      </c>
      <c r="L44" s="246" t="s">
        <v>605</v>
      </c>
    </row>
    <row r="45" spans="2:18" ht="8.25" customHeight="1">
      <c r="B45" s="18"/>
      <c r="C45" s="18"/>
      <c r="D45" s="225"/>
      <c r="E45" s="11"/>
      <c r="F45" s="11"/>
      <c r="G45" s="11"/>
      <c r="H45" s="11"/>
      <c r="I45" s="11"/>
      <c r="J45" s="11"/>
      <c r="K45" s="11"/>
      <c r="L45" s="11"/>
    </row>
    <row r="46" spans="2:18" ht="11.25" customHeight="1">
      <c r="B46" s="17" t="s">
        <v>119</v>
      </c>
      <c r="C46" s="7"/>
      <c r="D46" s="8"/>
      <c r="E46" s="7"/>
      <c r="F46" s="7"/>
      <c r="G46" s="7"/>
      <c r="H46" s="7"/>
      <c r="I46" s="7"/>
      <c r="J46" s="7"/>
      <c r="K46" s="7"/>
      <c r="L46" s="7"/>
    </row>
    <row r="47" spans="2:18">
      <c r="B47" s="9" t="s">
        <v>411</v>
      </c>
      <c r="C47" s="9"/>
      <c r="D47" s="311">
        <v>0.97</v>
      </c>
      <c r="E47" s="350">
        <v>1.01</v>
      </c>
      <c r="F47" s="350">
        <v>0.91</v>
      </c>
      <c r="G47" s="291">
        <v>0.68</v>
      </c>
      <c r="H47" s="291">
        <v>0.33</v>
      </c>
      <c r="I47" s="291">
        <v>0.56999999999999995</v>
      </c>
      <c r="J47" s="291">
        <v>0.93</v>
      </c>
      <c r="K47" s="291">
        <v>0.39</v>
      </c>
      <c r="L47" s="291">
        <v>0.39</v>
      </c>
    </row>
    <row r="48" spans="2:18">
      <c r="B48" s="30" t="s">
        <v>29</v>
      </c>
      <c r="C48" s="30"/>
      <c r="D48" s="312">
        <v>2.64</v>
      </c>
      <c r="E48" s="323">
        <v>2.67</v>
      </c>
      <c r="F48" s="351">
        <v>2.72</v>
      </c>
      <c r="G48" s="292">
        <v>2.9</v>
      </c>
      <c r="H48" s="296">
        <v>2.33</v>
      </c>
      <c r="I48" s="292">
        <v>2.4</v>
      </c>
      <c r="J48" s="292">
        <v>2.64</v>
      </c>
      <c r="K48" s="292">
        <v>2.23</v>
      </c>
      <c r="L48" s="292">
        <v>2.0499999999999998</v>
      </c>
    </row>
    <row r="49" spans="2:20">
      <c r="B49" s="10" t="s">
        <v>121</v>
      </c>
      <c r="C49" s="10"/>
      <c r="D49" s="377">
        <v>1.4</v>
      </c>
      <c r="E49" s="352">
        <v>1.43</v>
      </c>
      <c r="F49" s="352">
        <v>1.37</v>
      </c>
      <c r="G49" s="353">
        <v>1.24</v>
      </c>
      <c r="H49" s="353">
        <v>0.84</v>
      </c>
      <c r="I49" s="353">
        <v>1.04</v>
      </c>
      <c r="J49" s="353">
        <v>1.36</v>
      </c>
      <c r="K49" s="353">
        <v>0.86</v>
      </c>
      <c r="L49" s="353">
        <v>0.81</v>
      </c>
      <c r="O49" s="139"/>
      <c r="P49" s="139"/>
      <c r="Q49" s="139"/>
      <c r="R49" s="139"/>
      <c r="S49" s="139"/>
      <c r="T49" s="139"/>
    </row>
    <row r="50" spans="2:20" ht="15" customHeight="1">
      <c r="D50" s="139"/>
      <c r="E50" s="139"/>
      <c r="F50" s="139"/>
      <c r="G50" s="139"/>
      <c r="H50" s="139"/>
      <c r="I50" s="139"/>
      <c r="J50" s="139"/>
      <c r="K50" s="139"/>
      <c r="L50" s="139"/>
    </row>
    <row r="51" spans="2:20" ht="15" customHeight="1"/>
    <row r="52" spans="2:20">
      <c r="B52" s="18" t="s">
        <v>414</v>
      </c>
      <c r="C52" s="18"/>
      <c r="D52" s="246" t="s">
        <v>597</v>
      </c>
      <c r="E52" s="246" t="s">
        <v>598</v>
      </c>
      <c r="F52" s="246" t="s">
        <v>599</v>
      </c>
      <c r="G52" s="246" t="s">
        <v>600</v>
      </c>
      <c r="H52" s="246" t="s">
        <v>601</v>
      </c>
      <c r="I52" s="246" t="s">
        <v>602</v>
      </c>
      <c r="J52" s="246" t="s">
        <v>603</v>
      </c>
      <c r="K52" s="246" t="s">
        <v>604</v>
      </c>
      <c r="L52" s="246" t="s">
        <v>605</v>
      </c>
    </row>
    <row r="53" spans="2:20" ht="9" customHeight="1">
      <c r="B53" s="7"/>
      <c r="C53" s="7"/>
      <c r="D53" s="8"/>
      <c r="E53" s="7"/>
      <c r="F53" s="7"/>
      <c r="G53" s="7"/>
      <c r="H53" s="7"/>
      <c r="I53" s="7"/>
      <c r="J53" s="7"/>
      <c r="K53" s="7"/>
      <c r="L53" s="7"/>
    </row>
    <row r="54" spans="2:20" ht="15" customHeight="1">
      <c r="B54" s="17" t="s">
        <v>120</v>
      </c>
      <c r="C54" s="7"/>
      <c r="D54" s="8"/>
      <c r="E54" s="7"/>
      <c r="F54" s="7"/>
      <c r="G54" s="7"/>
      <c r="H54" s="7"/>
      <c r="I54" s="7"/>
      <c r="J54" s="7"/>
      <c r="K54" s="7"/>
      <c r="L54" s="7"/>
    </row>
    <row r="55" spans="2:20">
      <c r="B55" s="9" t="s">
        <v>411</v>
      </c>
      <c r="C55" s="9"/>
      <c r="D55" s="311">
        <v>1.73</v>
      </c>
      <c r="E55" s="350">
        <v>1.74</v>
      </c>
      <c r="F55" s="350">
        <v>1.88</v>
      </c>
      <c r="G55" s="291">
        <v>2.14</v>
      </c>
      <c r="H55" s="291">
        <v>2.58</v>
      </c>
      <c r="I55" s="291">
        <v>2.2000000000000002</v>
      </c>
      <c r="J55" s="291">
        <v>1.82</v>
      </c>
      <c r="K55" s="291">
        <v>2.19</v>
      </c>
      <c r="L55" s="291">
        <v>1.67</v>
      </c>
    </row>
    <row r="56" spans="2:20">
      <c r="B56" s="30" t="s">
        <v>29</v>
      </c>
      <c r="C56" s="30"/>
      <c r="D56" s="312">
        <v>0.39</v>
      </c>
      <c r="E56" s="351">
        <v>0.35</v>
      </c>
      <c r="F56" s="351">
        <v>0.47</v>
      </c>
      <c r="G56" s="292">
        <v>0.63</v>
      </c>
      <c r="H56" s="292">
        <v>0.6</v>
      </c>
      <c r="I56" s="292">
        <v>0.37</v>
      </c>
      <c r="J56" s="292">
        <v>0.27</v>
      </c>
      <c r="K56" s="292">
        <v>0.47</v>
      </c>
      <c r="L56" s="292">
        <v>0.28999999999999998</v>
      </c>
    </row>
    <row r="57" spans="2:20">
      <c r="B57" s="10" t="s">
        <v>121</v>
      </c>
      <c r="C57" s="10"/>
      <c r="D57" s="377">
        <v>1.1299999999999999</v>
      </c>
      <c r="E57" s="352">
        <v>1.1200000000000001</v>
      </c>
      <c r="F57" s="352">
        <v>1.23</v>
      </c>
      <c r="G57" s="353">
        <v>1.42</v>
      </c>
      <c r="H57" s="353">
        <v>1.58</v>
      </c>
      <c r="I57" s="353">
        <v>1.28</v>
      </c>
      <c r="J57" s="353">
        <v>1.05</v>
      </c>
      <c r="K57" s="353">
        <v>1.33</v>
      </c>
      <c r="L57" s="353">
        <v>0.99</v>
      </c>
    </row>
    <row r="58" spans="2:20" ht="21" customHeight="1">
      <c r="B58" s="7" t="s">
        <v>413</v>
      </c>
    </row>
    <row r="59" spans="2:20" ht="14.25" customHeight="1"/>
    <row r="60" spans="2:20" ht="14.25" customHeight="1"/>
    <row r="61" spans="2:20">
      <c r="B61" s="12" t="s">
        <v>415</v>
      </c>
      <c r="C61" s="12"/>
      <c r="D61" s="9"/>
      <c r="E61" s="9"/>
      <c r="F61" s="9"/>
      <c r="G61" s="9"/>
      <c r="H61" s="9"/>
      <c r="I61" s="9"/>
    </row>
    <row r="62" spans="2:20" ht="2.1" customHeight="1">
      <c r="B62" s="25"/>
      <c r="C62" s="25"/>
      <c r="D62" s="6"/>
      <c r="E62" s="6"/>
      <c r="F62" s="6"/>
      <c r="G62" s="6"/>
      <c r="H62" s="6"/>
      <c r="I62" s="6"/>
      <c r="J62" s="6"/>
      <c r="K62" s="6"/>
      <c r="L62" s="6"/>
    </row>
    <row r="63" spans="2:20" ht="9" customHeight="1">
      <c r="B63" s="12"/>
      <c r="C63" s="12"/>
    </row>
    <row r="64" spans="2:20">
      <c r="B64" s="18" t="s">
        <v>62</v>
      </c>
      <c r="C64" s="18"/>
      <c r="D64" s="246" t="s">
        <v>597</v>
      </c>
      <c r="E64" s="246" t="s">
        <v>598</v>
      </c>
      <c r="F64" s="246" t="s">
        <v>599</v>
      </c>
      <c r="G64" s="246" t="s">
        <v>600</v>
      </c>
      <c r="H64" s="246" t="s">
        <v>601</v>
      </c>
      <c r="I64" s="246" t="s">
        <v>602</v>
      </c>
      <c r="J64" s="246" t="s">
        <v>603</v>
      </c>
      <c r="K64" s="246" t="s">
        <v>604</v>
      </c>
      <c r="L64" s="246" t="s">
        <v>605</v>
      </c>
    </row>
    <row r="65" spans="2:18" ht="8.25" customHeight="1">
      <c r="B65" s="7"/>
      <c r="C65" s="7"/>
      <c r="D65" s="8"/>
      <c r="E65" s="7"/>
      <c r="F65" s="7"/>
      <c r="G65" s="7"/>
      <c r="H65" s="7"/>
      <c r="I65" s="7"/>
      <c r="J65" s="7"/>
      <c r="K65" s="7"/>
      <c r="L65" s="7"/>
    </row>
    <row r="66" spans="2:18" ht="15.75" customHeight="1">
      <c r="B66" s="17" t="s">
        <v>416</v>
      </c>
      <c r="C66" s="7"/>
      <c r="D66" s="8"/>
      <c r="E66" s="7"/>
      <c r="F66" s="7"/>
      <c r="G66" s="7"/>
      <c r="H66" s="7"/>
      <c r="I66" s="7"/>
      <c r="J66" s="7"/>
      <c r="K66" s="7"/>
      <c r="L66" s="7"/>
    </row>
    <row r="67" spans="2:18">
      <c r="B67" s="9" t="s">
        <v>411</v>
      </c>
      <c r="C67" s="9"/>
      <c r="D67" s="15">
        <v>172581.337</v>
      </c>
      <c r="E67" s="159">
        <v>170365.85945649998</v>
      </c>
      <c r="F67" s="159">
        <v>167735.69500000001</v>
      </c>
      <c r="G67" s="9">
        <v>166712.97099229999</v>
      </c>
      <c r="H67" s="9">
        <v>165453.5273934</v>
      </c>
      <c r="I67" s="9">
        <v>162822.03611759999</v>
      </c>
      <c r="J67" s="9">
        <v>148294.31235940001</v>
      </c>
      <c r="K67" s="9">
        <v>147426.24602300001</v>
      </c>
      <c r="L67" s="9">
        <v>145432.76264489998</v>
      </c>
      <c r="O67" s="263"/>
      <c r="P67" s="263"/>
      <c r="Q67" s="155"/>
      <c r="R67" s="174"/>
    </row>
    <row r="68" spans="2:18">
      <c r="B68" s="30" t="s">
        <v>29</v>
      </c>
      <c r="C68" s="30"/>
      <c r="D68" s="31">
        <v>61693.406000000003</v>
      </c>
      <c r="E68" s="143">
        <v>59006.776624700004</v>
      </c>
      <c r="F68" s="143">
        <v>58070.508000000002</v>
      </c>
      <c r="G68" s="30">
        <v>57190.651276299999</v>
      </c>
      <c r="H68" s="30">
        <v>56604.585382899997</v>
      </c>
      <c r="I68" s="30">
        <v>57077.264595299996</v>
      </c>
      <c r="J68" s="30">
        <v>53244.700777599995</v>
      </c>
      <c r="K68" s="30">
        <v>51821.646090199996</v>
      </c>
      <c r="L68" s="30">
        <v>52046.642736100002</v>
      </c>
      <c r="O68" s="382"/>
      <c r="P68" s="263"/>
      <c r="Q68" s="155"/>
      <c r="R68" s="174"/>
    </row>
    <row r="69" spans="2:18">
      <c r="B69" s="10" t="s">
        <v>121</v>
      </c>
      <c r="C69" s="10"/>
      <c r="D69" s="16">
        <v>234274.74300000002</v>
      </c>
      <c r="E69" s="142">
        <v>229372.63608119998</v>
      </c>
      <c r="F69" s="142">
        <v>225806.20300000001</v>
      </c>
      <c r="G69" s="10">
        <v>223903.62226859998</v>
      </c>
      <c r="H69" s="10">
        <v>222058.1127763</v>
      </c>
      <c r="I69" s="10">
        <v>219899.30071289997</v>
      </c>
      <c r="J69" s="10">
        <v>201539.013137</v>
      </c>
      <c r="K69" s="10">
        <v>199247.89211320001</v>
      </c>
      <c r="L69" s="10">
        <v>197479.40538099999</v>
      </c>
      <c r="O69" s="139"/>
      <c r="P69" s="139"/>
    </row>
    <row r="70" spans="2:18" ht="19.5" customHeight="1">
      <c r="B70" s="118" t="s">
        <v>417</v>
      </c>
      <c r="O70" s="139"/>
      <c r="P70" s="139"/>
    </row>
    <row r="71" spans="2:18" ht="15" customHeight="1">
      <c r="B71" s="118"/>
      <c r="D71" s="265"/>
      <c r="E71" s="265"/>
      <c r="F71" s="265"/>
      <c r="G71" s="265"/>
      <c r="H71" s="265"/>
      <c r="I71" s="265"/>
      <c r="J71" s="265"/>
      <c r="K71" s="265"/>
      <c r="L71" s="265"/>
      <c r="O71" s="139"/>
      <c r="P71" s="139"/>
    </row>
    <row r="72" spans="2:18" ht="15" customHeight="1">
      <c r="D72" s="76"/>
      <c r="O72" s="139"/>
      <c r="P72" s="139"/>
    </row>
    <row r="73" spans="2:18">
      <c r="B73" s="18" t="s">
        <v>62</v>
      </c>
      <c r="C73" s="18"/>
      <c r="D73" s="246" t="s">
        <v>597</v>
      </c>
      <c r="E73" s="246" t="s">
        <v>598</v>
      </c>
      <c r="F73" s="246" t="s">
        <v>599</v>
      </c>
      <c r="G73" s="246" t="s">
        <v>600</v>
      </c>
      <c r="H73" s="246" t="s">
        <v>601</v>
      </c>
      <c r="I73" s="246" t="s">
        <v>602</v>
      </c>
      <c r="J73" s="246" t="s">
        <v>603</v>
      </c>
      <c r="K73" s="246" t="s">
        <v>604</v>
      </c>
      <c r="L73" s="246" t="s">
        <v>605</v>
      </c>
      <c r="O73" s="139"/>
      <c r="P73" s="139"/>
    </row>
    <row r="74" spans="2:18" ht="7.5" customHeight="1">
      <c r="B74" s="7"/>
      <c r="C74" s="7"/>
      <c r="D74" s="8"/>
      <c r="E74" s="7"/>
      <c r="F74" s="7"/>
      <c r="G74" s="7"/>
      <c r="H74" s="7"/>
      <c r="I74" s="7"/>
      <c r="J74" s="7"/>
      <c r="K74" s="7"/>
      <c r="L74" s="7"/>
      <c r="O74" s="139"/>
      <c r="P74" s="139"/>
    </row>
    <row r="75" spans="2:18" ht="15.75" customHeight="1">
      <c r="B75" s="17" t="s">
        <v>120</v>
      </c>
      <c r="C75" s="7"/>
      <c r="D75" s="8"/>
      <c r="E75" s="160"/>
      <c r="F75" s="7"/>
      <c r="G75" s="7"/>
      <c r="H75" s="7"/>
      <c r="I75" s="7"/>
      <c r="J75" s="7"/>
      <c r="K75" s="7"/>
      <c r="L75" s="7"/>
      <c r="O75" s="139"/>
      <c r="P75" s="139"/>
    </row>
    <row r="76" spans="2:18">
      <c r="B76" s="9" t="s">
        <v>411</v>
      </c>
      <c r="C76" s="9"/>
      <c r="D76" s="127">
        <v>68532.024000000005</v>
      </c>
      <c r="E76" s="205">
        <v>69166.813999999998</v>
      </c>
      <c r="F76" s="159">
        <v>65639.888999999996</v>
      </c>
      <c r="G76" s="9">
        <v>64601.442000000003</v>
      </c>
      <c r="H76" s="9">
        <v>63877.542000000001</v>
      </c>
      <c r="I76" s="9">
        <v>64398.3895118</v>
      </c>
      <c r="J76" s="9">
        <v>55947.9732172</v>
      </c>
      <c r="K76" s="9">
        <v>54930.294970100003</v>
      </c>
      <c r="L76" s="9">
        <v>54457.7015016</v>
      </c>
      <c r="O76" s="263"/>
      <c r="P76" s="263"/>
      <c r="Q76" s="155"/>
      <c r="R76" s="174"/>
    </row>
    <row r="77" spans="2:18">
      <c r="B77" s="30" t="s">
        <v>29</v>
      </c>
      <c r="C77" s="30"/>
      <c r="D77" s="128">
        <v>68032.009999999995</v>
      </c>
      <c r="E77" s="348">
        <v>68580.429999999993</v>
      </c>
      <c r="F77" s="143">
        <v>64531.964999999997</v>
      </c>
      <c r="G77" s="30">
        <v>62988.381000000001</v>
      </c>
      <c r="H77" s="30">
        <v>70010.717999999993</v>
      </c>
      <c r="I77" s="30">
        <v>72179.630439600005</v>
      </c>
      <c r="J77" s="30">
        <v>63643.795406900004</v>
      </c>
      <c r="K77" s="30">
        <v>62919.816154100001</v>
      </c>
      <c r="L77" s="30">
        <v>62638.412344199998</v>
      </c>
      <c r="O77" s="382"/>
      <c r="P77" s="263"/>
      <c r="Q77" s="155"/>
      <c r="R77" s="174"/>
    </row>
    <row r="78" spans="2:18">
      <c r="B78" s="10" t="s">
        <v>121</v>
      </c>
      <c r="C78" s="10"/>
      <c r="D78" s="349">
        <v>136564.03399999999</v>
      </c>
      <c r="E78" s="206">
        <v>137747.24400000001</v>
      </c>
      <c r="F78" s="142">
        <v>130171.85399999999</v>
      </c>
      <c r="G78" s="10">
        <v>127589.823</v>
      </c>
      <c r="H78" s="10">
        <v>133888.26</v>
      </c>
      <c r="I78" s="10">
        <v>136578.0199514</v>
      </c>
      <c r="J78" s="10">
        <v>119591.7686241</v>
      </c>
      <c r="K78" s="10">
        <v>117850.1111242</v>
      </c>
      <c r="L78" s="10">
        <v>117096.11384579999</v>
      </c>
    </row>
    <row r="79" spans="2:18" ht="14.25" customHeight="1"/>
    <row r="80" spans="2:18" ht="14.25" customHeight="1"/>
    <row r="81" ht="14.25" customHeight="1"/>
    <row r="82" ht="14.25" customHeight="1"/>
  </sheetData>
  <mergeCells count="9">
    <mergeCell ref="B36:M36"/>
    <mergeCell ref="B15:C15"/>
    <mergeCell ref="B32:M33"/>
    <mergeCell ref="B34:M35"/>
    <mergeCell ref="B16:C16"/>
    <mergeCell ref="D16:E16"/>
    <mergeCell ref="F16:G16"/>
    <mergeCell ref="H16:I16"/>
    <mergeCell ref="B23:C23"/>
  </mergeCells>
  <pageMargins left="0.23622047244094491" right="0.23622047244094491" top="0.74803149606299213" bottom="0.74803149606299213" header="0.31496062992125984" footer="0.31496062992125984"/>
  <pageSetup paperSize="9" scale="94" firstPageNumber="23" orientation="portrait" useFirstPageNumber="1" r:id="rId1"/>
  <headerFooter>
    <oddFooter>&amp;L_x000D_&amp;1#&amp;"Calibri"&amp;12&amp;KAF6400 F O R T R O L I G&amp;R&amp;P</oddFooter>
  </headerFooter>
  <rowBreaks count="1" manualBreakCount="1">
    <brk id="40"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5">
    <tabColor theme="4" tint="0.79998168889431442"/>
  </sheetPr>
  <dimension ref="B1:R62"/>
  <sheetViews>
    <sheetView showGridLines="0" topLeftCell="A66" zoomScale="160" zoomScaleNormal="160" zoomScalePageLayoutView="85" workbookViewId="0">
      <selection activeCell="K68" sqref="K68"/>
    </sheetView>
  </sheetViews>
  <sheetFormatPr baseColWidth="10" defaultColWidth="11.42578125" defaultRowHeight="14.25"/>
  <cols>
    <col min="1" max="1" width="2.7109375" style="2" customWidth="1"/>
    <col min="2" max="2" width="29.7109375" style="2" customWidth="1"/>
    <col min="3" max="3" width="8.7109375" style="2" customWidth="1"/>
    <col min="4" max="11" width="7" style="2" customWidth="1"/>
    <col min="12" max="12" width="5.85546875" style="2" customWidth="1"/>
    <col min="13" max="13" width="4.140625" style="2" customWidth="1"/>
    <col min="14" max="16384" width="11.42578125" style="2"/>
  </cols>
  <sheetData>
    <row r="1" spans="2:11" ht="22.5">
      <c r="B1" s="46" t="s">
        <v>452</v>
      </c>
    </row>
    <row r="3" spans="2:11">
      <c r="B3" s="12" t="s">
        <v>8</v>
      </c>
    </row>
    <row r="4" spans="2:11" ht="1.5" customHeight="1">
      <c r="B4" s="25"/>
      <c r="C4" s="6"/>
      <c r="D4" s="6"/>
      <c r="E4" s="6"/>
      <c r="F4" s="6"/>
      <c r="G4" s="6"/>
      <c r="H4" s="6"/>
      <c r="I4" s="6"/>
      <c r="J4" s="6"/>
      <c r="K4" s="6"/>
    </row>
    <row r="5" spans="2:11" ht="7.5" customHeight="1">
      <c r="B5" s="12"/>
    </row>
    <row r="6" spans="2:11">
      <c r="C6" s="11" t="s">
        <v>607</v>
      </c>
    </row>
    <row r="7" spans="2:11">
      <c r="B7" s="119" t="s">
        <v>430</v>
      </c>
      <c r="C7" s="28">
        <v>2024</v>
      </c>
      <c r="H7" s="139"/>
    </row>
    <row r="8" spans="2:11">
      <c r="B8" s="7" t="s">
        <v>122</v>
      </c>
      <c r="C8" s="355">
        <v>172581.337</v>
      </c>
    </row>
    <row r="9" spans="2:11">
      <c r="B9" s="7" t="s">
        <v>128</v>
      </c>
      <c r="C9" s="355">
        <v>68532.024000000005</v>
      </c>
    </row>
    <row r="10" spans="2:11">
      <c r="B10" s="7" t="s">
        <v>431</v>
      </c>
      <c r="C10" s="355">
        <v>490.5</v>
      </c>
    </row>
    <row r="12" spans="2:11">
      <c r="B12" s="12" t="s">
        <v>418</v>
      </c>
    </row>
    <row r="13" spans="2:11" ht="1.5" customHeight="1">
      <c r="B13" s="25"/>
      <c r="C13" s="6"/>
      <c r="D13" s="6"/>
      <c r="E13" s="6"/>
      <c r="F13" s="6"/>
      <c r="G13" s="6"/>
      <c r="H13" s="6"/>
      <c r="I13" s="6"/>
      <c r="J13" s="6"/>
      <c r="K13" s="6"/>
    </row>
    <row r="14" spans="2:11" ht="9.75" customHeight="1"/>
    <row r="15" spans="2:11">
      <c r="B15" s="18" t="s">
        <v>62</v>
      </c>
      <c r="C15" s="28" t="s">
        <v>597</v>
      </c>
      <c r="D15" s="28" t="s">
        <v>598</v>
      </c>
      <c r="E15" s="28" t="s">
        <v>599</v>
      </c>
      <c r="F15" s="28" t="s">
        <v>600</v>
      </c>
      <c r="G15" s="28" t="s">
        <v>601</v>
      </c>
      <c r="H15" s="28" t="s">
        <v>602</v>
      </c>
      <c r="I15" s="28" t="s">
        <v>603</v>
      </c>
      <c r="J15" s="28" t="s">
        <v>604</v>
      </c>
      <c r="K15" s="28" t="s">
        <v>605</v>
      </c>
    </row>
    <row r="16" spans="2:11" ht="7.5" customHeight="1">
      <c r="B16" s="7"/>
      <c r="C16" s="8"/>
      <c r="D16" s="160"/>
      <c r="E16" s="161"/>
      <c r="F16" s="161"/>
      <c r="G16" s="161"/>
      <c r="H16" s="7"/>
      <c r="I16" s="7"/>
      <c r="J16" s="7"/>
      <c r="K16" s="7"/>
    </row>
    <row r="17" spans="2:17">
      <c r="B17" s="9" t="s">
        <v>419</v>
      </c>
      <c r="C17" s="15">
        <v>64.923278799999963</v>
      </c>
      <c r="D17" s="159">
        <v>76.02270200000001</v>
      </c>
      <c r="E17" s="159">
        <v>52.228635300000001</v>
      </c>
      <c r="F17" s="9">
        <v>-1.4569797999999992</v>
      </c>
      <c r="G17" s="9">
        <v>-5.3106034999999849</v>
      </c>
      <c r="H17" s="9">
        <v>44.335346900000005</v>
      </c>
      <c r="I17" s="9">
        <v>70.537701400000003</v>
      </c>
      <c r="J17" s="9">
        <v>12.323013500000002</v>
      </c>
      <c r="K17" s="9">
        <v>55.196824699999951</v>
      </c>
    </row>
    <row r="18" spans="2:17">
      <c r="B18" s="9" t="s">
        <v>420</v>
      </c>
      <c r="C18" s="15">
        <v>451.34145610000019</v>
      </c>
      <c r="D18" s="159">
        <v>435.30885440000003</v>
      </c>
      <c r="E18" s="159">
        <v>448.70778960000001</v>
      </c>
      <c r="F18" s="9">
        <v>491.96195350000016</v>
      </c>
      <c r="G18" s="9">
        <v>504.45720969999991</v>
      </c>
      <c r="H18" s="9">
        <v>418.97579839999997</v>
      </c>
      <c r="I18" s="9">
        <v>356.40031240000002</v>
      </c>
      <c r="J18" s="9">
        <v>371.31426050000005</v>
      </c>
      <c r="K18" s="9">
        <v>269.09131070000001</v>
      </c>
    </row>
    <row r="19" spans="2:17">
      <c r="B19" s="9" t="s">
        <v>421</v>
      </c>
      <c r="C19" s="15">
        <v>155.98430530000002</v>
      </c>
      <c r="D19" s="159">
        <v>143.5289712</v>
      </c>
      <c r="E19" s="159">
        <v>126.77334139999999</v>
      </c>
      <c r="F19" s="9">
        <v>135.85067860000004</v>
      </c>
      <c r="G19" s="9">
        <v>132.62195169999998</v>
      </c>
      <c r="H19" s="9">
        <v>106.7339132</v>
      </c>
      <c r="I19" s="9">
        <v>96.944535200000004</v>
      </c>
      <c r="J19" s="9">
        <v>92.028238899999963</v>
      </c>
      <c r="K19" s="9">
        <v>42.8447204</v>
      </c>
    </row>
    <row r="20" spans="2:17">
      <c r="B20" s="10" t="s">
        <v>391</v>
      </c>
      <c r="C20" s="16">
        <v>672.24904020000008</v>
      </c>
      <c r="D20" s="142">
        <v>654.86052760000007</v>
      </c>
      <c r="E20" s="142">
        <v>627.70976629999996</v>
      </c>
      <c r="F20" s="10">
        <v>626.3556523000002</v>
      </c>
      <c r="G20" s="10">
        <v>631.76855789999991</v>
      </c>
      <c r="H20" s="10">
        <v>570.04505849999998</v>
      </c>
      <c r="I20" s="10">
        <v>523.88254900000004</v>
      </c>
      <c r="J20" s="10">
        <v>475.66551290000001</v>
      </c>
      <c r="K20" s="10">
        <v>367.13285580000002</v>
      </c>
      <c r="N20" s="76"/>
    </row>
    <row r="21" spans="2:17">
      <c r="B21" s="9" t="s">
        <v>422</v>
      </c>
      <c r="C21" s="15">
        <v>83.576077200000014</v>
      </c>
      <c r="D21" s="159">
        <v>90.642315800000006</v>
      </c>
      <c r="E21" s="159">
        <v>69.747900399999992</v>
      </c>
      <c r="F21" s="9">
        <v>32.188768600000003</v>
      </c>
      <c r="G21" s="9">
        <v>39.746336799999966</v>
      </c>
      <c r="H21" s="9">
        <v>68.223422100000008</v>
      </c>
      <c r="I21" s="9">
        <v>69.158039399999993</v>
      </c>
      <c r="J21" s="9">
        <v>45.144797400000016</v>
      </c>
      <c r="K21" s="9">
        <v>76.520058900000009</v>
      </c>
    </row>
    <row r="22" spans="2:17">
      <c r="B22" s="9" t="s">
        <v>423</v>
      </c>
      <c r="C22" s="15">
        <v>16.329003</v>
      </c>
      <c r="D22" s="159">
        <v>14.313872400000001</v>
      </c>
      <c r="E22" s="159">
        <v>13.4934242</v>
      </c>
      <c r="F22" s="9">
        <v>13.100694300000008</v>
      </c>
      <c r="G22" s="9">
        <v>11.998467900000001</v>
      </c>
      <c r="H22" s="9">
        <v>12.927113800000001</v>
      </c>
      <c r="I22" s="9">
        <v>11.641145399999999</v>
      </c>
      <c r="J22" s="9">
        <v>16.265243100000006</v>
      </c>
      <c r="K22" s="9">
        <v>21.442628099999993</v>
      </c>
      <c r="N22" s="139"/>
      <c r="O22" s="139"/>
      <c r="P22" s="139"/>
      <c r="Q22" s="139"/>
    </row>
    <row r="23" spans="2:17">
      <c r="B23" s="9" t="s">
        <v>424</v>
      </c>
      <c r="C23" s="15">
        <v>56.370223800000019</v>
      </c>
      <c r="D23" s="159">
        <v>55.115589000000007</v>
      </c>
      <c r="E23" s="159">
        <v>53.488349300000003</v>
      </c>
      <c r="F23" s="9">
        <v>53.50137220000002</v>
      </c>
      <c r="G23" s="9">
        <v>58.875880100000003</v>
      </c>
      <c r="H23" s="9">
        <v>57.065081999999997</v>
      </c>
      <c r="I23" s="9">
        <v>53.248050799999994</v>
      </c>
      <c r="J23" s="9">
        <v>52.553415099999995</v>
      </c>
      <c r="K23" s="9">
        <v>52.639318799999998</v>
      </c>
      <c r="N23" s="139"/>
      <c r="O23" s="139"/>
      <c r="P23" s="139"/>
      <c r="Q23" s="139"/>
    </row>
    <row r="24" spans="2:17">
      <c r="B24" s="9" t="s">
        <v>426</v>
      </c>
      <c r="C24" s="15">
        <v>51.700626799999995</v>
      </c>
      <c r="D24" s="159">
        <v>53.903902000000009</v>
      </c>
      <c r="E24" s="159">
        <v>50.095828599999997</v>
      </c>
      <c r="F24" s="9">
        <v>67.550423899999998</v>
      </c>
      <c r="G24" s="9">
        <v>56.359131599999998</v>
      </c>
      <c r="H24" s="9">
        <v>49.595263899999992</v>
      </c>
      <c r="I24" s="9">
        <v>47.0223242</v>
      </c>
      <c r="J24" s="9">
        <v>62.372500699999989</v>
      </c>
      <c r="K24" s="9">
        <v>57.148555999999999</v>
      </c>
    </row>
    <row r="25" spans="2:17">
      <c r="B25" s="9" t="s">
        <v>425</v>
      </c>
      <c r="C25" s="15">
        <v>0.71889110000000001</v>
      </c>
      <c r="D25" s="159">
        <v>0.29712430000000001</v>
      </c>
      <c r="E25" s="159">
        <v>0.18931800000000001</v>
      </c>
      <c r="F25" s="9">
        <v>0.29931449999999993</v>
      </c>
      <c r="G25" s="9">
        <v>0.63566970000000023</v>
      </c>
      <c r="H25" s="9">
        <v>0.39602130000000002</v>
      </c>
      <c r="I25" s="9">
        <v>0.2012967</v>
      </c>
      <c r="J25" s="9">
        <v>0.22465939999999984</v>
      </c>
      <c r="K25" s="9">
        <v>0.4160969000000001</v>
      </c>
    </row>
    <row r="26" spans="2:17">
      <c r="B26" s="10" t="s">
        <v>427</v>
      </c>
      <c r="C26" s="16">
        <v>208.69482190000002</v>
      </c>
      <c r="D26" s="142">
        <v>214.27280350000004</v>
      </c>
      <c r="E26" s="142">
        <v>187.01482049999998</v>
      </c>
      <c r="F26" s="10">
        <v>166.64057350000004</v>
      </c>
      <c r="G26" s="10">
        <v>167.61548609999994</v>
      </c>
      <c r="H26" s="10">
        <v>188.20690310000001</v>
      </c>
      <c r="I26" s="10">
        <v>181.27085649999998</v>
      </c>
      <c r="J26" s="10">
        <v>176.56061570000003</v>
      </c>
      <c r="K26" s="10">
        <v>208.16665870000003</v>
      </c>
    </row>
    <row r="27" spans="2:17">
      <c r="B27" s="9" t="s">
        <v>392</v>
      </c>
      <c r="C27" s="15">
        <v>-3.5669163999999998</v>
      </c>
      <c r="D27" s="159">
        <v>0.73757419999999996</v>
      </c>
      <c r="E27" s="159">
        <v>-0.32583639999999997</v>
      </c>
      <c r="F27" s="9">
        <v>0.76081089999999996</v>
      </c>
      <c r="G27" s="9">
        <v>-2.3714002000000005</v>
      </c>
      <c r="H27" s="9">
        <v>1.7865622000000001</v>
      </c>
      <c r="I27" s="9">
        <v>0.68612430000000002</v>
      </c>
      <c r="J27" s="9">
        <v>-0.77999229999999953</v>
      </c>
      <c r="K27" s="9">
        <v>-0.2797607000000002</v>
      </c>
      <c r="N27" s="139"/>
    </row>
    <row r="28" spans="2:17">
      <c r="B28" s="10" t="s">
        <v>11</v>
      </c>
      <c r="C28" s="16">
        <v>877.37694570000019</v>
      </c>
      <c r="D28" s="142">
        <v>869.87090530000012</v>
      </c>
      <c r="E28" s="142">
        <v>814.39875040000004</v>
      </c>
      <c r="F28" s="10">
        <v>793.7570367000003</v>
      </c>
      <c r="G28" s="10">
        <v>797.01264379999986</v>
      </c>
      <c r="H28" s="10">
        <v>760.03852380000001</v>
      </c>
      <c r="I28" s="10">
        <v>705.83952979999992</v>
      </c>
      <c r="J28" s="10">
        <v>651.44613630000003</v>
      </c>
      <c r="K28" s="10">
        <v>575.01975379999999</v>
      </c>
      <c r="N28" s="154"/>
    </row>
    <row r="29" spans="2:17">
      <c r="B29" s="27" t="s">
        <v>428</v>
      </c>
      <c r="C29" s="260">
        <v>344.41331319999995</v>
      </c>
      <c r="D29" s="297">
        <v>329.56655990000007</v>
      </c>
      <c r="E29" s="297">
        <v>304.24499120000002</v>
      </c>
      <c r="F29" s="27">
        <v>372.58990949999998</v>
      </c>
      <c r="G29" s="27">
        <v>315.0012521000001</v>
      </c>
      <c r="H29" s="27">
        <v>280.81204209999999</v>
      </c>
      <c r="I29" s="27">
        <v>324.66617589999998</v>
      </c>
      <c r="J29" s="27">
        <v>253.26894620000007</v>
      </c>
      <c r="K29" s="27">
        <v>241.17098959999998</v>
      </c>
      <c r="N29" s="76"/>
    </row>
    <row r="30" spans="2:17">
      <c r="B30" s="10" t="s">
        <v>12</v>
      </c>
      <c r="C30" s="16">
        <v>532.96363250000024</v>
      </c>
      <c r="D30" s="10">
        <v>540.3043454000001</v>
      </c>
      <c r="E30" s="10">
        <v>510.15375920000002</v>
      </c>
      <c r="F30" s="10">
        <v>421.16712720000032</v>
      </c>
      <c r="G30" s="10">
        <v>482.01139169999976</v>
      </c>
      <c r="H30" s="10">
        <v>479.22648170000002</v>
      </c>
      <c r="I30" s="10">
        <v>381.17335389999994</v>
      </c>
      <c r="J30" s="10">
        <v>398.17719009999996</v>
      </c>
      <c r="K30" s="10">
        <v>333.84876420000001</v>
      </c>
    </row>
    <row r="31" spans="2:17">
      <c r="B31" s="30" t="s">
        <v>48</v>
      </c>
      <c r="C31" s="31">
        <v>14.454972099999999</v>
      </c>
      <c r="D31" s="30">
        <v>9.3784550000000007</v>
      </c>
      <c r="E31" s="30">
        <v>11.399200500000001</v>
      </c>
      <c r="F31" s="30">
        <v>-2.1808813000000011</v>
      </c>
      <c r="G31" s="30">
        <v>1.1106544999999999</v>
      </c>
      <c r="H31" s="30">
        <v>-13.9268372</v>
      </c>
      <c r="I31" s="30">
        <v>8.9445686999999996</v>
      </c>
      <c r="J31" s="30">
        <v>26.7374188</v>
      </c>
      <c r="K31" s="30">
        <v>11.4288817</v>
      </c>
      <c r="M31" s="76"/>
    </row>
    <row r="32" spans="2:17">
      <c r="B32" s="27" t="s">
        <v>13</v>
      </c>
      <c r="C32" s="260">
        <v>518.50866040000028</v>
      </c>
      <c r="D32" s="297">
        <v>530.92589040000007</v>
      </c>
      <c r="E32" s="297">
        <v>498.75455870000002</v>
      </c>
      <c r="F32" s="27">
        <v>423.34800850000033</v>
      </c>
      <c r="G32" s="27">
        <v>480.90073719999975</v>
      </c>
      <c r="H32" s="27">
        <v>493.15331890000004</v>
      </c>
      <c r="I32" s="27">
        <v>372.22878519999995</v>
      </c>
      <c r="J32" s="27">
        <v>371.43977129999996</v>
      </c>
      <c r="K32" s="27">
        <v>322.41988250000003</v>
      </c>
      <c r="M32" s="76"/>
      <c r="N32" s="76"/>
    </row>
    <row r="33" spans="2:11" ht="15" customHeight="1">
      <c r="D33" s="139"/>
      <c r="E33" s="139"/>
      <c r="F33" s="139"/>
      <c r="G33" s="139"/>
      <c r="H33" s="139"/>
      <c r="I33" s="139"/>
      <c r="J33" s="139"/>
      <c r="K33" s="139"/>
    </row>
    <row r="34" spans="2:11">
      <c r="B34" s="10"/>
      <c r="C34" s="64" t="s">
        <v>371</v>
      </c>
      <c r="D34" s="33" t="s">
        <v>50</v>
      </c>
      <c r="E34" s="33" t="s">
        <v>50</v>
      </c>
      <c r="F34" s="33" t="s">
        <v>50</v>
      </c>
      <c r="G34" s="33" t="s">
        <v>50</v>
      </c>
    </row>
    <row r="35" spans="2:11">
      <c r="B35" s="18" t="s">
        <v>63</v>
      </c>
      <c r="C35" s="29">
        <v>2024</v>
      </c>
      <c r="D35" s="29">
        <v>2023</v>
      </c>
      <c r="E35" s="29">
        <v>2022</v>
      </c>
      <c r="F35" s="29">
        <v>2021</v>
      </c>
      <c r="G35" s="29">
        <v>2020</v>
      </c>
    </row>
    <row r="36" spans="2:11" ht="4.5" customHeight="1">
      <c r="B36" s="10"/>
      <c r="C36" s="147"/>
      <c r="D36" s="197"/>
      <c r="E36" s="197"/>
      <c r="F36" s="197"/>
      <c r="G36" s="197"/>
    </row>
    <row r="37" spans="2:11">
      <c r="B37" s="9" t="s">
        <v>419</v>
      </c>
      <c r="C37" s="15">
        <v>193.17461609999998</v>
      </c>
      <c r="D37" s="9">
        <v>108.10546500000002</v>
      </c>
      <c r="E37" s="9">
        <v>304.44452879999994</v>
      </c>
      <c r="F37" s="9">
        <v>720.23156010000014</v>
      </c>
      <c r="G37" s="129">
        <v>676.95915129999992</v>
      </c>
    </row>
    <row r="38" spans="2:11">
      <c r="B38" s="9" t="s">
        <v>420</v>
      </c>
      <c r="C38" s="15">
        <v>1335.3581001000002</v>
      </c>
      <c r="D38" s="9">
        <v>1771.7952740000001</v>
      </c>
      <c r="E38" s="9">
        <v>995.73924250000005</v>
      </c>
      <c r="F38" s="9">
        <v>398.82187569999996</v>
      </c>
      <c r="G38" s="129">
        <v>408.27316110000004</v>
      </c>
    </row>
    <row r="39" spans="2:11">
      <c r="B39" s="9" t="s">
        <v>421</v>
      </c>
      <c r="C39" s="15">
        <v>426.28661790000001</v>
      </c>
      <c r="D39" s="9">
        <v>472.15107870000003</v>
      </c>
      <c r="E39" s="9">
        <v>190.56443759999996</v>
      </c>
      <c r="F39" s="9">
        <v>46.057086099999999</v>
      </c>
      <c r="G39" s="129">
        <v>127.81265210000001</v>
      </c>
    </row>
    <row r="40" spans="2:11">
      <c r="B40" s="10" t="s">
        <v>391</v>
      </c>
      <c r="C40" s="16">
        <v>1954.8193341000003</v>
      </c>
      <c r="D40" s="10">
        <v>2352.0518177000004</v>
      </c>
      <c r="E40" s="10">
        <v>1490.7482089</v>
      </c>
      <c r="F40" s="10">
        <v>1165.1105219000001</v>
      </c>
      <c r="G40" s="122">
        <v>1213.0449644999999</v>
      </c>
    </row>
    <row r="41" spans="2:11">
      <c r="B41" s="9" t="s">
        <v>422</v>
      </c>
      <c r="C41" s="15">
        <v>243.96629340000001</v>
      </c>
      <c r="D41" s="9">
        <v>209.31656689999997</v>
      </c>
      <c r="E41" s="9">
        <v>309.26203950000001</v>
      </c>
      <c r="F41" s="9">
        <v>475.27183769999999</v>
      </c>
      <c r="G41" s="129">
        <v>452.78775969999998</v>
      </c>
    </row>
    <row r="42" spans="2:11">
      <c r="B42" s="9" t="s">
        <v>423</v>
      </c>
      <c r="C42" s="15">
        <v>44.136299600000001</v>
      </c>
      <c r="D42" s="9">
        <v>49.667421400000009</v>
      </c>
      <c r="E42" s="9">
        <v>67.918120500000001</v>
      </c>
      <c r="F42" s="9">
        <v>88.078136299999997</v>
      </c>
      <c r="G42" s="129">
        <v>83.313514699999999</v>
      </c>
    </row>
    <row r="43" spans="2:11">
      <c r="B43" s="9" t="s">
        <v>424</v>
      </c>
      <c r="C43" s="15">
        <v>164.97416210000003</v>
      </c>
      <c r="D43" s="9">
        <v>222.69038510000001</v>
      </c>
      <c r="E43" s="9">
        <v>207.75716209999999</v>
      </c>
      <c r="F43" s="9">
        <v>183.74275649999998</v>
      </c>
      <c r="G43" s="129">
        <v>168.3954277</v>
      </c>
    </row>
    <row r="44" spans="2:11">
      <c r="B44" s="9" t="s">
        <v>426</v>
      </c>
      <c r="C44" s="15">
        <v>155.7003574</v>
      </c>
      <c r="D44" s="9">
        <v>220.52714359999999</v>
      </c>
      <c r="E44" s="9">
        <v>210.0833423</v>
      </c>
      <c r="F44" s="9">
        <v>158.10140559999999</v>
      </c>
      <c r="G44" s="129">
        <v>161.36079860000001</v>
      </c>
    </row>
    <row r="45" spans="2:11">
      <c r="B45" s="9" t="s">
        <v>425</v>
      </c>
      <c r="C45" s="15">
        <v>1.2053334</v>
      </c>
      <c r="D45" s="9">
        <v>1.5323022000000002</v>
      </c>
      <c r="E45" s="9">
        <v>1.0765636999999999</v>
      </c>
      <c r="F45" s="9">
        <v>1.1521337</v>
      </c>
      <c r="G45" s="129">
        <v>1.0736210000000002</v>
      </c>
    </row>
    <row r="46" spans="2:11">
      <c r="B46" s="10" t="s">
        <v>427</v>
      </c>
      <c r="C46" s="16">
        <v>609.98244590000002</v>
      </c>
      <c r="D46" s="10">
        <v>703.73381919999997</v>
      </c>
      <c r="E46" s="10">
        <v>796.09722809999994</v>
      </c>
      <c r="F46" s="10">
        <v>906.34626980000007</v>
      </c>
      <c r="G46" s="122">
        <v>866.93112169999995</v>
      </c>
    </row>
    <row r="47" spans="2:11">
      <c r="B47" s="9" t="s">
        <v>392</v>
      </c>
      <c r="C47" s="356">
        <v>-3.1551785999999997</v>
      </c>
      <c r="D47" s="9">
        <v>0.86209719999999956</v>
      </c>
      <c r="E47" s="9">
        <v>-3.9410462000000002</v>
      </c>
      <c r="F47" s="9">
        <v>2.1084877</v>
      </c>
      <c r="G47" s="129">
        <v>-1.9678248</v>
      </c>
    </row>
    <row r="48" spans="2:11">
      <c r="B48" s="10" t="s">
        <v>11</v>
      </c>
      <c r="C48" s="16">
        <v>2561.6466014000002</v>
      </c>
      <c r="D48" s="10">
        <v>3056.6477341</v>
      </c>
      <c r="E48" s="10">
        <v>2282.9043907999999</v>
      </c>
      <c r="F48" s="122">
        <v>2073.5652794000002</v>
      </c>
      <c r="G48" s="122">
        <v>2078.0082613999998</v>
      </c>
      <c r="I48" s="76"/>
    </row>
    <row r="49" spans="2:18">
      <c r="B49" s="27" t="s">
        <v>428</v>
      </c>
      <c r="C49" s="260">
        <v>978.22486430000004</v>
      </c>
      <c r="D49" s="27">
        <v>1293.0693796</v>
      </c>
      <c r="E49" s="27">
        <v>958.38138260000005</v>
      </c>
      <c r="F49" s="301">
        <v>916.47761789999993</v>
      </c>
      <c r="G49" s="301">
        <v>929.00028269999996</v>
      </c>
    </row>
    <row r="50" spans="2:18">
      <c r="B50" s="10" t="s">
        <v>12</v>
      </c>
      <c r="C50" s="16">
        <v>1583.4217371000002</v>
      </c>
      <c r="D50" s="10">
        <v>1763.5783544999999</v>
      </c>
      <c r="E50" s="10">
        <v>1324.5230081999998</v>
      </c>
      <c r="F50" s="122">
        <v>1157.0876615000002</v>
      </c>
      <c r="G50" s="122">
        <v>1149.0079787</v>
      </c>
    </row>
    <row r="51" spans="2:18">
      <c r="B51" s="30" t="s">
        <v>48</v>
      </c>
      <c r="C51" s="31">
        <v>35.232627600000001</v>
      </c>
      <c r="D51" s="30">
        <v>-6.0524953000000004</v>
      </c>
      <c r="E51" s="30">
        <v>28.650294000000002</v>
      </c>
      <c r="F51" s="302">
        <v>-10.3111891</v>
      </c>
      <c r="G51" s="302">
        <v>56.348237099999999</v>
      </c>
      <c r="I51" s="139"/>
      <c r="J51" s="139"/>
      <c r="K51" s="139"/>
      <c r="L51" s="139"/>
      <c r="M51" s="139"/>
      <c r="N51" s="139"/>
      <c r="O51" s="139"/>
      <c r="P51" s="139"/>
      <c r="Q51" s="139"/>
      <c r="R51" s="139"/>
    </row>
    <row r="52" spans="2:18">
      <c r="B52" s="27" t="s">
        <v>13</v>
      </c>
      <c r="C52" s="260">
        <v>1548.1891095000001</v>
      </c>
      <c r="D52" s="27">
        <v>1769.6308497999999</v>
      </c>
      <c r="E52" s="27">
        <v>1295.8727141999998</v>
      </c>
      <c r="F52" s="301">
        <v>1167.3988506000003</v>
      </c>
      <c r="G52" s="301">
        <v>1092.6597416</v>
      </c>
    </row>
    <row r="53" spans="2:18" ht="6" customHeight="1">
      <c r="C53" s="162"/>
      <c r="F53" s="208"/>
      <c r="G53" s="208"/>
    </row>
    <row r="54" spans="2:18">
      <c r="B54" s="122" t="s">
        <v>439</v>
      </c>
      <c r="C54" s="365">
        <v>0.17980261963584618</v>
      </c>
      <c r="D54" s="300">
        <v>0.17911312580286587</v>
      </c>
      <c r="E54" s="300">
        <v>0.13639999999999999</v>
      </c>
      <c r="F54" s="303">
        <v>0.13351003245968612</v>
      </c>
      <c r="G54" s="303">
        <v>0.13400000000000001</v>
      </c>
      <c r="K54" s="139"/>
      <c r="L54" s="163"/>
      <c r="M54" s="139"/>
      <c r="N54" s="139"/>
    </row>
    <row r="55" spans="2:18" ht="11.25" customHeight="1"/>
    <row r="56" spans="2:18" ht="12" customHeight="1">
      <c r="B56" s="7" t="s">
        <v>429</v>
      </c>
    </row>
    <row r="57" spans="2:18" ht="4.5" customHeight="1">
      <c r="B57" s="401" t="s">
        <v>586</v>
      </c>
      <c r="C57" s="401"/>
      <c r="D57" s="401"/>
      <c r="E57" s="401"/>
      <c r="F57" s="401"/>
      <c r="G57" s="401"/>
      <c r="H57" s="401"/>
      <c r="I57" s="401"/>
      <c r="J57" s="401"/>
      <c r="K57" s="401"/>
    </row>
    <row r="58" spans="2:18">
      <c r="B58" s="401"/>
      <c r="C58" s="401"/>
      <c r="D58" s="401"/>
      <c r="E58" s="401"/>
      <c r="F58" s="401"/>
      <c r="G58" s="401"/>
      <c r="H58" s="401"/>
      <c r="I58" s="401"/>
      <c r="J58" s="401"/>
      <c r="K58" s="401"/>
    </row>
    <row r="60" spans="2:18">
      <c r="B60" s="12" t="s">
        <v>126</v>
      </c>
    </row>
    <row r="61" spans="2:18" ht="1.5" customHeight="1">
      <c r="B61" s="25"/>
      <c r="C61" s="6"/>
      <c r="D61" s="6"/>
      <c r="E61" s="6"/>
      <c r="F61" s="6"/>
      <c r="G61" s="6"/>
      <c r="H61" s="6"/>
      <c r="I61" s="6"/>
      <c r="J61" s="6"/>
      <c r="K61" s="6"/>
    </row>
    <row r="62" spans="2:18" ht="18.75" customHeight="1">
      <c r="B62" s="19" t="s">
        <v>490</v>
      </c>
    </row>
  </sheetData>
  <mergeCells count="1">
    <mergeCell ref="B57:K58"/>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rowBreaks count="1" manualBreakCount="1">
    <brk id="33"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4" tint="0.79998168889431442"/>
  </sheetPr>
  <dimension ref="B1:T62"/>
  <sheetViews>
    <sheetView showGridLines="0" topLeftCell="A59" zoomScale="160" zoomScaleNormal="160" workbookViewId="0">
      <selection activeCell="B75" sqref="B75"/>
    </sheetView>
  </sheetViews>
  <sheetFormatPr baseColWidth="10" defaultColWidth="11.42578125" defaultRowHeight="14.25"/>
  <cols>
    <col min="1" max="1" width="2.7109375" style="2" customWidth="1"/>
    <col min="2" max="2" width="34.7109375" style="2" customWidth="1"/>
    <col min="3" max="3" width="8.42578125" style="2" customWidth="1"/>
    <col min="4" max="11" width="6.28515625" style="2" customWidth="1"/>
    <col min="12" max="12" width="6.7109375" style="2" customWidth="1"/>
    <col min="13" max="13" width="2.7109375" style="2" customWidth="1"/>
    <col min="14" max="16" width="11.42578125" style="2"/>
    <col min="17" max="17" width="11.42578125" style="2" customWidth="1"/>
    <col min="18" max="16384" width="11.42578125" style="2"/>
  </cols>
  <sheetData>
    <row r="1" spans="2:11" ht="22.5">
      <c r="B1" s="46" t="s">
        <v>453</v>
      </c>
    </row>
    <row r="3" spans="2:11">
      <c r="B3" s="12" t="s">
        <v>8</v>
      </c>
    </row>
    <row r="4" spans="2:11" ht="2.1" customHeight="1">
      <c r="B4" s="25"/>
      <c r="C4" s="6"/>
      <c r="D4" s="6"/>
      <c r="E4" s="6"/>
      <c r="F4" s="6"/>
      <c r="G4" s="6"/>
      <c r="H4" s="6"/>
      <c r="I4" s="6"/>
      <c r="J4" s="6"/>
      <c r="K4" s="6"/>
    </row>
    <row r="6" spans="2:11">
      <c r="C6" s="11" t="s">
        <v>607</v>
      </c>
    </row>
    <row r="7" spans="2:11">
      <c r="B7" s="119" t="s">
        <v>430</v>
      </c>
      <c r="C7" s="28">
        <v>2024</v>
      </c>
    </row>
    <row r="8" spans="2:11">
      <c r="B8" s="7" t="s">
        <v>122</v>
      </c>
      <c r="C8" s="355">
        <v>61693.406000000003</v>
      </c>
    </row>
    <row r="9" spans="2:11">
      <c r="B9" s="7" t="s">
        <v>128</v>
      </c>
      <c r="C9" s="355">
        <v>68032.009999999995</v>
      </c>
    </row>
    <row r="10" spans="2:11">
      <c r="B10" s="7" t="s">
        <v>431</v>
      </c>
      <c r="C10" s="355">
        <v>204.74</v>
      </c>
    </row>
    <row r="11" spans="2:11" ht="12" customHeight="1"/>
    <row r="12" spans="2:11">
      <c r="B12" s="12" t="s">
        <v>418</v>
      </c>
    </row>
    <row r="13" spans="2:11" ht="1.5" customHeight="1">
      <c r="B13" s="25"/>
      <c r="C13" s="6"/>
      <c r="D13" s="6"/>
      <c r="E13" s="6"/>
      <c r="F13" s="6"/>
      <c r="G13" s="6"/>
      <c r="H13" s="6"/>
      <c r="I13" s="6"/>
      <c r="J13" s="6"/>
      <c r="K13" s="6"/>
    </row>
    <row r="14" spans="2:11" ht="9.75" customHeight="1"/>
    <row r="15" spans="2:11">
      <c r="B15" s="18" t="s">
        <v>62</v>
      </c>
      <c r="C15" s="28" t="s">
        <v>597</v>
      </c>
      <c r="D15" s="28" t="s">
        <v>598</v>
      </c>
      <c r="E15" s="28" t="s">
        <v>599</v>
      </c>
      <c r="F15" s="28" t="s">
        <v>600</v>
      </c>
      <c r="G15" s="28" t="s">
        <v>601</v>
      </c>
      <c r="H15" s="28" t="s">
        <v>602</v>
      </c>
      <c r="I15" s="28" t="s">
        <v>603</v>
      </c>
      <c r="J15" s="28" t="s">
        <v>604</v>
      </c>
      <c r="K15" s="28" t="s">
        <v>605</v>
      </c>
    </row>
    <row r="16" spans="2:11" ht="6" customHeight="1">
      <c r="B16" s="7"/>
      <c r="C16" s="8"/>
      <c r="D16" s="7"/>
      <c r="E16" s="7"/>
      <c r="F16" s="7"/>
      <c r="G16" s="7"/>
      <c r="H16" s="7"/>
      <c r="I16" s="7"/>
      <c r="J16" s="7"/>
      <c r="K16" s="7"/>
    </row>
    <row r="17" spans="2:17">
      <c r="B17" s="9" t="s">
        <v>419</v>
      </c>
      <c r="C17" s="15">
        <v>286.85881180000013</v>
      </c>
      <c r="D17" s="357">
        <v>282.67354100000011</v>
      </c>
      <c r="E17" s="357">
        <v>279.17878499999995</v>
      </c>
      <c r="F17" s="363">
        <v>316.97375529999999</v>
      </c>
      <c r="G17" s="363">
        <v>271.55516439999997</v>
      </c>
      <c r="H17" s="363">
        <v>263.95776439999997</v>
      </c>
      <c r="I17" s="363">
        <v>242.9542453</v>
      </c>
      <c r="J17" s="363">
        <v>236.17249860000004</v>
      </c>
      <c r="K17" s="363">
        <v>242.30700029999997</v>
      </c>
    </row>
    <row r="18" spans="2:17">
      <c r="B18" s="9" t="s">
        <v>420</v>
      </c>
      <c r="C18" s="15">
        <v>200.49064959999998</v>
      </c>
      <c r="D18" s="357">
        <v>181.9319108</v>
      </c>
      <c r="E18" s="357">
        <v>186.77900489999999</v>
      </c>
      <c r="F18" s="363">
        <v>223.99977300000018</v>
      </c>
      <c r="G18" s="363">
        <v>187.18999869999993</v>
      </c>
      <c r="H18" s="363">
        <v>143.66209549999999</v>
      </c>
      <c r="I18" s="363">
        <v>149.0507667</v>
      </c>
      <c r="J18" s="363">
        <v>139.23459299999996</v>
      </c>
      <c r="K18" s="363">
        <v>73.005654099999987</v>
      </c>
    </row>
    <row r="19" spans="2:17">
      <c r="B19" s="9" t="s">
        <v>421</v>
      </c>
      <c r="C19" s="15">
        <v>123.89743690000003</v>
      </c>
      <c r="D19" s="357">
        <v>114.93738919999997</v>
      </c>
      <c r="E19" s="357">
        <v>104.29740170000001</v>
      </c>
      <c r="F19" s="363">
        <v>118.21149799999998</v>
      </c>
      <c r="G19" s="363">
        <v>78.557363400000014</v>
      </c>
      <c r="H19" s="363">
        <v>75.544300699999994</v>
      </c>
      <c r="I19" s="363">
        <v>81.659894100000002</v>
      </c>
      <c r="J19" s="363">
        <v>82.876365499999991</v>
      </c>
      <c r="K19" s="363">
        <v>45.369321499999998</v>
      </c>
    </row>
    <row r="20" spans="2:17">
      <c r="B20" s="10" t="s">
        <v>391</v>
      </c>
      <c r="C20" s="16">
        <v>611.24689830000011</v>
      </c>
      <c r="D20" s="358">
        <v>579.54284100000007</v>
      </c>
      <c r="E20" s="358">
        <v>570.25519159999999</v>
      </c>
      <c r="F20" s="360">
        <v>659.18502630000023</v>
      </c>
      <c r="G20" s="360">
        <v>537.30252649999989</v>
      </c>
      <c r="H20" s="360">
        <v>483.16416059999995</v>
      </c>
      <c r="I20" s="360">
        <v>473.66490609999994</v>
      </c>
      <c r="J20" s="360">
        <v>458.28345709999996</v>
      </c>
      <c r="K20" s="360">
        <v>360.68197589999994</v>
      </c>
      <c r="N20" s="154"/>
      <c r="O20" s="139"/>
      <c r="P20" s="139"/>
      <c r="Q20" s="139"/>
    </row>
    <row r="21" spans="2:17">
      <c r="B21" s="9" t="s">
        <v>422</v>
      </c>
      <c r="C21" s="15">
        <v>21.429824800000006</v>
      </c>
      <c r="D21" s="357">
        <v>22.107935899999994</v>
      </c>
      <c r="E21" s="357">
        <v>19.744274799999999</v>
      </c>
      <c r="F21" s="363">
        <v>20.835151600000003</v>
      </c>
      <c r="G21" s="363">
        <v>20.330159500000008</v>
      </c>
      <c r="H21" s="363">
        <v>18.134760399999998</v>
      </c>
      <c r="I21" s="363">
        <v>20.628632799999998</v>
      </c>
      <c r="J21" s="363">
        <v>29.227302399999999</v>
      </c>
      <c r="K21" s="363">
        <v>23.852781400000005</v>
      </c>
      <c r="N21" s="139"/>
      <c r="O21" s="139"/>
      <c r="P21" s="139"/>
      <c r="Q21" s="139"/>
    </row>
    <row r="22" spans="2:17">
      <c r="B22" s="9" t="s">
        <v>423</v>
      </c>
      <c r="C22" s="15">
        <v>0.46513239999999989</v>
      </c>
      <c r="D22" s="357">
        <v>1.1959084</v>
      </c>
      <c r="E22" s="357">
        <v>2.1455622999999999</v>
      </c>
      <c r="F22" s="363">
        <v>0.74310080000000012</v>
      </c>
      <c r="G22" s="363">
        <v>0.14315139999999998</v>
      </c>
      <c r="H22" s="363">
        <v>-1.8009000000000001E-2</v>
      </c>
      <c r="I22" s="363">
        <v>1.6324000000000002E-2</v>
      </c>
      <c r="J22" s="363">
        <v>1.75342E-2</v>
      </c>
      <c r="K22" s="363">
        <v>1.1354599999999999E-2</v>
      </c>
    </row>
    <row r="23" spans="2:17">
      <c r="B23" s="9" t="s">
        <v>424</v>
      </c>
      <c r="C23" s="15">
        <v>11.744571699999998</v>
      </c>
      <c r="D23" s="357">
        <v>11.034770200000002</v>
      </c>
      <c r="E23" s="357">
        <v>11.353618899999999</v>
      </c>
      <c r="F23" s="363">
        <v>9.6177574000000021</v>
      </c>
      <c r="G23" s="363">
        <v>9.8089104999999996</v>
      </c>
      <c r="H23" s="363">
        <v>9.5983775999999992</v>
      </c>
      <c r="I23" s="363">
        <v>9.4639881999999993</v>
      </c>
      <c r="J23" s="363">
        <v>9.2749969999999919</v>
      </c>
      <c r="K23" s="363">
        <v>9.0739064999999997</v>
      </c>
    </row>
    <row r="24" spans="2:17">
      <c r="B24" s="9" t="s">
        <v>426</v>
      </c>
      <c r="C24" s="15">
        <v>35.829864699999987</v>
      </c>
      <c r="D24" s="357">
        <v>40.520263599999993</v>
      </c>
      <c r="E24" s="357">
        <v>33.783014300000005</v>
      </c>
      <c r="F24" s="363">
        <v>35.929112399999994</v>
      </c>
      <c r="G24" s="363">
        <v>33.92173720000001</v>
      </c>
      <c r="H24" s="363">
        <v>33.524874400000002</v>
      </c>
      <c r="I24" s="363">
        <v>25.807824499999999</v>
      </c>
      <c r="J24" s="363">
        <v>36.749067199999985</v>
      </c>
      <c r="K24" s="363">
        <v>32.979506799999996</v>
      </c>
    </row>
    <row r="25" spans="2:17">
      <c r="B25" s="9" t="s">
        <v>425</v>
      </c>
      <c r="C25" s="15">
        <v>3.9040773000000009</v>
      </c>
      <c r="D25" s="357">
        <v>5.041658299999999</v>
      </c>
      <c r="E25" s="357">
        <v>6.4261162000000001</v>
      </c>
      <c r="F25" s="363">
        <v>5.7690197000000012</v>
      </c>
      <c r="G25" s="363">
        <v>8.4282655999999996</v>
      </c>
      <c r="H25" s="363">
        <v>9.2383608000000006</v>
      </c>
      <c r="I25" s="363">
        <v>7.4651512000000002</v>
      </c>
      <c r="J25" s="363">
        <v>8.209694899999997</v>
      </c>
      <c r="K25" s="363">
        <v>6.3029958000000006</v>
      </c>
    </row>
    <row r="26" spans="2:17">
      <c r="B26" s="10" t="s">
        <v>427</v>
      </c>
      <c r="C26" s="16">
        <v>73.373470899999987</v>
      </c>
      <c r="D26" s="358">
        <v>79.900536399999993</v>
      </c>
      <c r="E26" s="358">
        <v>73.452586499999995</v>
      </c>
      <c r="F26" s="360">
        <v>72.894141899999994</v>
      </c>
      <c r="G26" s="360">
        <v>72.632224200000024</v>
      </c>
      <c r="H26" s="360">
        <v>70.478364200000001</v>
      </c>
      <c r="I26" s="360">
        <v>63.381920700000002</v>
      </c>
      <c r="J26" s="360">
        <v>83.478595699999985</v>
      </c>
      <c r="K26" s="360">
        <v>72.22054510000001</v>
      </c>
      <c r="N26" s="173"/>
    </row>
    <row r="27" spans="2:17">
      <c r="B27" s="9" t="s">
        <v>392</v>
      </c>
      <c r="C27" s="15">
        <v>13.630968299999999</v>
      </c>
      <c r="D27" s="357">
        <v>6.3002503000000001</v>
      </c>
      <c r="E27" s="357">
        <v>-1.2219691000000004</v>
      </c>
      <c r="F27" s="363">
        <v>17.078126700000002</v>
      </c>
      <c r="G27" s="363">
        <v>4.8243313999999975</v>
      </c>
      <c r="H27" s="363">
        <v>-13.7116962</v>
      </c>
      <c r="I27" s="363">
        <v>3.6676302999999999</v>
      </c>
      <c r="J27" s="363">
        <v>1.5775698000000009</v>
      </c>
      <c r="K27" s="363">
        <v>3.4326895999999998</v>
      </c>
      <c r="N27" s="259"/>
    </row>
    <row r="28" spans="2:17">
      <c r="B28" s="10" t="s">
        <v>11</v>
      </c>
      <c r="C28" s="16">
        <v>698.25133750000009</v>
      </c>
      <c r="D28" s="358">
        <v>665.74362770000005</v>
      </c>
      <c r="E28" s="358">
        <v>642.48580900000002</v>
      </c>
      <c r="F28" s="360">
        <v>748.85729490000028</v>
      </c>
      <c r="G28" s="360">
        <v>614.45908209999993</v>
      </c>
      <c r="H28" s="360">
        <v>539.93082859999993</v>
      </c>
      <c r="I28" s="360">
        <v>540.7144571</v>
      </c>
      <c r="J28" s="360">
        <v>544.33962259999998</v>
      </c>
      <c r="K28" s="360">
        <v>436.33521059999998</v>
      </c>
      <c r="N28" s="193"/>
    </row>
    <row r="29" spans="2:17">
      <c r="B29" s="27" t="s">
        <v>428</v>
      </c>
      <c r="C29" s="260">
        <v>152.53948460000004</v>
      </c>
      <c r="D29" s="359">
        <v>142.69623009999998</v>
      </c>
      <c r="E29" s="359">
        <v>149.98297459999998</v>
      </c>
      <c r="F29" s="362">
        <v>167.93543820000002</v>
      </c>
      <c r="G29" s="362">
        <v>134.64229679999994</v>
      </c>
      <c r="H29" s="362">
        <v>124.54097520000001</v>
      </c>
      <c r="I29" s="362">
        <v>127.2929273</v>
      </c>
      <c r="J29" s="362">
        <v>118.87847039999997</v>
      </c>
      <c r="K29" s="362">
        <v>113.9303993</v>
      </c>
      <c r="O29" s="76"/>
    </row>
    <row r="30" spans="2:17">
      <c r="B30" s="10" t="s">
        <v>12</v>
      </c>
      <c r="C30" s="16">
        <v>545.71185290000005</v>
      </c>
      <c r="D30" s="360">
        <v>523.04739760000007</v>
      </c>
      <c r="E30" s="360">
        <v>492.50283440000004</v>
      </c>
      <c r="F30" s="360">
        <v>580.92185670000026</v>
      </c>
      <c r="G30" s="360">
        <v>479.81678529999999</v>
      </c>
      <c r="H30" s="360">
        <v>415.38985339999994</v>
      </c>
      <c r="I30" s="360">
        <v>413.42152980000003</v>
      </c>
      <c r="J30" s="360">
        <v>424.56115219999998</v>
      </c>
      <c r="K30" s="360">
        <v>322.40481130000001</v>
      </c>
    </row>
    <row r="31" spans="2:17">
      <c r="B31" s="30" t="s">
        <v>48</v>
      </c>
      <c r="C31" s="31">
        <v>48.988480799999998</v>
      </c>
      <c r="D31" s="361">
        <v>30.441543499999995</v>
      </c>
      <c r="E31" s="361">
        <v>9.6941492999999994</v>
      </c>
      <c r="F31" s="361">
        <v>-24.987710400000012</v>
      </c>
      <c r="G31" s="361">
        <v>27.332280399999995</v>
      </c>
      <c r="H31" s="361">
        <v>15</v>
      </c>
      <c r="I31" s="361">
        <v>-86.436086500000002</v>
      </c>
      <c r="J31" s="361">
        <v>-18.651390500000005</v>
      </c>
      <c r="K31" s="361">
        <v>0.58189499999999583</v>
      </c>
      <c r="N31" s="76"/>
      <c r="O31" s="76"/>
      <c r="P31" s="76"/>
      <c r="Q31" s="76"/>
    </row>
    <row r="32" spans="2:17">
      <c r="B32" s="27" t="s">
        <v>13</v>
      </c>
      <c r="C32" s="378">
        <v>496.72337210000006</v>
      </c>
      <c r="D32" s="362">
        <v>492.6058541000001</v>
      </c>
      <c r="E32" s="362">
        <v>482.80868510000005</v>
      </c>
      <c r="F32" s="362">
        <v>605.90956710000023</v>
      </c>
      <c r="G32" s="362">
        <v>452.48450489999999</v>
      </c>
      <c r="H32" s="362">
        <v>399.7</v>
      </c>
      <c r="I32" s="362">
        <v>499.85761630000002</v>
      </c>
      <c r="J32" s="362">
        <v>443.11254270000001</v>
      </c>
      <c r="K32" s="362">
        <v>321.82291630000003</v>
      </c>
    </row>
    <row r="33" spans="2:14" ht="15" customHeight="1">
      <c r="N33" s="76"/>
    </row>
    <row r="34" spans="2:14" ht="13.5" customHeight="1">
      <c r="B34" s="10"/>
      <c r="C34" s="64" t="s">
        <v>371</v>
      </c>
      <c r="D34" s="33" t="s">
        <v>50</v>
      </c>
      <c r="E34" s="33" t="s">
        <v>50</v>
      </c>
      <c r="F34" s="33" t="s">
        <v>50</v>
      </c>
      <c r="G34" s="33" t="s">
        <v>50</v>
      </c>
    </row>
    <row r="35" spans="2:14">
      <c r="B35" s="18" t="s">
        <v>63</v>
      </c>
      <c r="C35" s="29">
        <v>2024</v>
      </c>
      <c r="D35" s="29">
        <v>2023</v>
      </c>
      <c r="E35" s="29">
        <v>2022</v>
      </c>
      <c r="F35" s="29">
        <v>2021</v>
      </c>
      <c r="G35" s="29">
        <v>2020</v>
      </c>
    </row>
    <row r="36" spans="2:14" ht="2.25" customHeight="1">
      <c r="B36" s="10"/>
      <c r="C36" s="15"/>
      <c r="D36" s="70"/>
      <c r="E36" s="70"/>
      <c r="F36" s="70"/>
      <c r="G36" s="70"/>
    </row>
    <row r="37" spans="2:14" ht="16.5" customHeight="1">
      <c r="B37" s="9" t="s">
        <v>419</v>
      </c>
      <c r="C37" s="15">
        <v>848.71113780000019</v>
      </c>
      <c r="D37" s="9">
        <v>1095.4409294</v>
      </c>
      <c r="E37" s="9">
        <v>949.76178110000001</v>
      </c>
      <c r="F37" s="9">
        <v>880.95111390000011</v>
      </c>
      <c r="G37" s="9">
        <v>769.18320109999991</v>
      </c>
    </row>
    <row r="38" spans="2:14">
      <c r="B38" s="9" t="s">
        <v>420</v>
      </c>
      <c r="C38" s="15">
        <v>569.20156529999997</v>
      </c>
      <c r="D38" s="9">
        <v>703.90263390000007</v>
      </c>
      <c r="E38" s="9">
        <v>361.96447769999997</v>
      </c>
      <c r="F38" s="9">
        <v>197.31074570000001</v>
      </c>
      <c r="G38" s="9">
        <v>277.32676079999999</v>
      </c>
    </row>
    <row r="39" spans="2:14">
      <c r="B39" s="9" t="s">
        <v>421</v>
      </c>
      <c r="C39" s="15">
        <v>343.13222780000001</v>
      </c>
      <c r="D39" s="9">
        <v>353.97305619999997</v>
      </c>
      <c r="E39" s="9">
        <v>193.4080342</v>
      </c>
      <c r="F39" s="9">
        <v>41.697647900000007</v>
      </c>
      <c r="G39" s="9">
        <v>102.2059221</v>
      </c>
    </row>
    <row r="40" spans="2:14">
      <c r="B40" s="10" t="s">
        <v>391</v>
      </c>
      <c r="C40" s="16">
        <v>1761.0449309000003</v>
      </c>
      <c r="D40" s="10">
        <v>2153.3166194999999</v>
      </c>
      <c r="E40" s="10">
        <v>1505.1342929999998</v>
      </c>
      <c r="F40" s="10">
        <v>1119.9595075000002</v>
      </c>
      <c r="G40" s="10">
        <v>1148.7158839999997</v>
      </c>
    </row>
    <row r="41" spans="2:14">
      <c r="B41" s="9" t="s">
        <v>422</v>
      </c>
      <c r="C41" s="15">
        <v>63.282035499999999</v>
      </c>
      <c r="D41" s="9">
        <v>79.928704300000007</v>
      </c>
      <c r="E41" s="9">
        <v>99.313237200000003</v>
      </c>
      <c r="F41" s="9">
        <v>92.489538199999998</v>
      </c>
      <c r="G41" s="9">
        <v>71.574361999999994</v>
      </c>
    </row>
    <row r="42" spans="2:14">
      <c r="B42" s="9" t="s">
        <v>423</v>
      </c>
      <c r="C42" s="15">
        <v>3.8066030999999998</v>
      </c>
      <c r="D42" s="9">
        <v>0.88456720000000011</v>
      </c>
      <c r="E42" s="9">
        <v>5.07926E-2</v>
      </c>
      <c r="F42" s="9">
        <v>0.14910820000000002</v>
      </c>
      <c r="G42" s="9">
        <v>1.2805214</v>
      </c>
    </row>
    <row r="43" spans="2:14">
      <c r="B43" s="9" t="s">
        <v>424</v>
      </c>
      <c r="C43" s="15">
        <v>34.132960799999999</v>
      </c>
      <c r="D43" s="9">
        <v>38.4890337</v>
      </c>
      <c r="E43" s="9">
        <v>35.611260699999995</v>
      </c>
      <c r="F43" s="9">
        <v>30.7759979</v>
      </c>
      <c r="G43" s="9">
        <v>26.372277999999998</v>
      </c>
    </row>
    <row r="44" spans="2:14">
      <c r="B44" s="9" t="s">
        <v>426</v>
      </c>
      <c r="C44" s="15">
        <v>110.13314259999999</v>
      </c>
      <c r="D44" s="9">
        <v>129.1835485</v>
      </c>
      <c r="E44" s="9">
        <v>135.24496789999998</v>
      </c>
      <c r="F44" s="9">
        <v>121.35811969999999</v>
      </c>
      <c r="G44" s="9">
        <v>101.15133659999999</v>
      </c>
      <c r="N44" s="144"/>
    </row>
    <row r="45" spans="2:14">
      <c r="B45" s="9" t="s">
        <v>425</v>
      </c>
      <c r="C45" s="15">
        <v>15.3718518</v>
      </c>
      <c r="D45" s="9">
        <v>30.900797300000001</v>
      </c>
      <c r="E45" s="9">
        <v>19.440309499999998</v>
      </c>
      <c r="F45" s="9">
        <v>6.0020297999999999</v>
      </c>
      <c r="G45" s="9">
        <v>10.816495000000002</v>
      </c>
    </row>
    <row r="46" spans="2:14">
      <c r="B46" s="10" t="s">
        <v>427</v>
      </c>
      <c r="C46" s="16">
        <v>226.72659379999999</v>
      </c>
      <c r="D46" s="10">
        <v>279.38665100000003</v>
      </c>
      <c r="E46" s="10">
        <v>289.66056789999999</v>
      </c>
      <c r="F46" s="10">
        <v>250.7747938</v>
      </c>
      <c r="G46" s="10">
        <v>211.19499299999998</v>
      </c>
    </row>
    <row r="47" spans="2:14">
      <c r="B47" s="9" t="s">
        <v>392</v>
      </c>
      <c r="C47" s="15">
        <v>18.709249499999999</v>
      </c>
      <c r="D47" s="9">
        <v>11.858392199999997</v>
      </c>
      <c r="E47" s="9">
        <v>8.7571854000000009</v>
      </c>
      <c r="F47" s="9">
        <v>14.8736785</v>
      </c>
      <c r="G47" s="9">
        <v>20.6494511</v>
      </c>
    </row>
    <row r="48" spans="2:14">
      <c r="B48" s="10" t="s">
        <v>11</v>
      </c>
      <c r="C48" s="16">
        <v>2006.4807742000003</v>
      </c>
      <c r="D48" s="10">
        <v>2444.5616626999999</v>
      </c>
      <c r="E48" s="10">
        <v>1803.5520462999998</v>
      </c>
      <c r="F48" s="10">
        <v>1385.6079798000003</v>
      </c>
      <c r="G48" s="10">
        <v>1380.5603280999999</v>
      </c>
    </row>
    <row r="49" spans="2:20">
      <c r="B49" s="27" t="s">
        <v>428</v>
      </c>
      <c r="C49" s="260">
        <v>445.21868929999999</v>
      </c>
      <c r="D49" s="27">
        <v>554.41163749999998</v>
      </c>
      <c r="E49" s="27">
        <v>466.53313329999997</v>
      </c>
      <c r="F49" s="27">
        <v>445.96076729999999</v>
      </c>
      <c r="G49" s="27">
        <v>421.91667489999998</v>
      </c>
    </row>
    <row r="50" spans="2:20">
      <c r="B50" s="10" t="s">
        <v>12</v>
      </c>
      <c r="C50" s="16">
        <v>1561.2620849000002</v>
      </c>
      <c r="D50" s="10">
        <v>1890.1500252000001</v>
      </c>
      <c r="E50" s="10">
        <v>1337.0189129999999</v>
      </c>
      <c r="F50" s="10">
        <v>939.64721250000025</v>
      </c>
      <c r="G50" s="10">
        <v>958.6436531999999</v>
      </c>
      <c r="I50" s="76"/>
    </row>
    <row r="51" spans="2:20">
      <c r="B51" s="30" t="s">
        <v>48</v>
      </c>
      <c r="C51" s="31">
        <v>89.124173599999992</v>
      </c>
      <c r="D51" s="30">
        <v>-68.920150599999999</v>
      </c>
      <c r="E51" s="30">
        <v>-65.607313200000007</v>
      </c>
      <c r="F51" s="30">
        <v>144.7466555</v>
      </c>
      <c r="G51" s="30">
        <v>845.63056740000002</v>
      </c>
      <c r="Q51" s="144"/>
      <c r="R51" s="144"/>
      <c r="S51" s="144"/>
      <c r="T51" s="144"/>
    </row>
    <row r="52" spans="2:20">
      <c r="B52" s="27" t="s">
        <v>13</v>
      </c>
      <c r="C52" s="260">
        <v>1472.1379113000003</v>
      </c>
      <c r="D52" s="27">
        <v>1958.0701758</v>
      </c>
      <c r="E52" s="27">
        <v>1402.6262261999998</v>
      </c>
      <c r="F52" s="27">
        <v>794.90055700000028</v>
      </c>
      <c r="G52" s="27">
        <v>113.01308579999989</v>
      </c>
    </row>
    <row r="53" spans="2:20" ht="3" customHeight="1">
      <c r="C53" s="162"/>
      <c r="D53" s="139"/>
      <c r="E53" s="139"/>
    </row>
    <row r="54" spans="2:20">
      <c r="B54" s="122" t="s">
        <v>439</v>
      </c>
      <c r="C54" s="365">
        <v>0.26277409974315913</v>
      </c>
      <c r="D54" s="300">
        <v>0.27387843626425579</v>
      </c>
      <c r="E54" s="300">
        <v>0.2082</v>
      </c>
      <c r="F54" s="300">
        <v>0.1153</v>
      </c>
      <c r="G54" s="300">
        <v>2.0799999999999999E-2</v>
      </c>
      <c r="J54" s="139"/>
    </row>
    <row r="55" spans="2:20" ht="12" customHeight="1"/>
    <row r="56" spans="2:20" ht="15" customHeight="1">
      <c r="B56" s="7" t="s">
        <v>429</v>
      </c>
    </row>
    <row r="57" spans="2:20" ht="3" customHeight="1">
      <c r="B57" s="401" t="s">
        <v>586</v>
      </c>
      <c r="C57" s="401"/>
      <c r="D57" s="401"/>
      <c r="E57" s="401"/>
      <c r="F57" s="401"/>
      <c r="G57" s="401"/>
      <c r="H57" s="401"/>
      <c r="I57" s="401"/>
      <c r="J57" s="401"/>
      <c r="K57" s="401"/>
    </row>
    <row r="58" spans="2:20" ht="21" customHeight="1">
      <c r="B58" s="401"/>
      <c r="C58" s="401"/>
      <c r="D58" s="401"/>
      <c r="E58" s="401"/>
      <c r="F58" s="401"/>
      <c r="G58" s="401"/>
      <c r="H58" s="401"/>
      <c r="I58" s="401"/>
      <c r="J58" s="401"/>
      <c r="K58" s="401"/>
    </row>
    <row r="59" spans="2:20" ht="21" customHeight="1">
      <c r="B59" s="138"/>
      <c r="C59" s="138"/>
      <c r="D59" s="138"/>
      <c r="E59" s="138"/>
      <c r="F59" s="138"/>
      <c r="G59" s="138"/>
      <c r="H59" s="138"/>
      <c r="I59" s="138"/>
      <c r="J59" s="138"/>
      <c r="K59" s="138"/>
    </row>
    <row r="60" spans="2:20">
      <c r="B60" s="12" t="s">
        <v>126</v>
      </c>
    </row>
    <row r="61" spans="2:20" ht="1.5" customHeight="1">
      <c r="B61" s="25"/>
      <c r="C61" s="6"/>
      <c r="D61" s="6"/>
      <c r="E61" s="6"/>
      <c r="F61" s="6"/>
      <c r="G61" s="6"/>
      <c r="H61" s="6"/>
      <c r="I61" s="6"/>
      <c r="J61" s="6"/>
      <c r="K61" s="6"/>
    </row>
    <row r="62" spans="2:20" ht="18.75" customHeight="1">
      <c r="B62" s="19" t="s">
        <v>490</v>
      </c>
    </row>
  </sheetData>
  <mergeCells count="1">
    <mergeCell ref="B57:K58"/>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rowBreaks count="1" manualBreakCount="1">
    <brk id="3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4" tint="0.79998168889431442"/>
  </sheetPr>
  <dimension ref="B1:V96"/>
  <sheetViews>
    <sheetView showGridLines="0" topLeftCell="A66" zoomScale="115" zoomScaleNormal="115" zoomScaleSheetLayoutView="150" zoomScalePageLayoutView="60" workbookViewId="0">
      <selection activeCell="M76" sqref="M76"/>
    </sheetView>
  </sheetViews>
  <sheetFormatPr baseColWidth="10" defaultColWidth="11.42578125" defaultRowHeight="14.25"/>
  <cols>
    <col min="1" max="1" width="2.7109375" style="2" customWidth="1"/>
    <col min="2" max="2" width="15" style="2" customWidth="1"/>
    <col min="3" max="3" width="10.5703125" style="2" customWidth="1"/>
    <col min="4" max="12" width="8.28515625" style="2" customWidth="1"/>
    <col min="13" max="13" width="11.42578125" style="2"/>
    <col min="14" max="15" width="15.85546875" style="2" bestFit="1" customWidth="1"/>
    <col min="16" max="16" width="14.7109375" style="2" bestFit="1" customWidth="1"/>
    <col min="17" max="16384" width="11.42578125" style="2"/>
  </cols>
  <sheetData>
    <row r="1" spans="2:18" ht="22.5">
      <c r="B1" s="46" t="s">
        <v>454</v>
      </c>
      <c r="C1" s="46"/>
    </row>
    <row r="3" spans="2:18">
      <c r="B3" s="12" t="s">
        <v>239</v>
      </c>
      <c r="C3" s="12"/>
    </row>
    <row r="4" spans="2:18" ht="2.1" customHeight="1">
      <c r="B4" s="25"/>
      <c r="C4" s="25"/>
      <c r="D4" s="6"/>
      <c r="E4" s="6"/>
      <c r="F4" s="6"/>
      <c r="G4" s="6"/>
      <c r="H4" s="6"/>
      <c r="I4" s="6"/>
      <c r="J4" s="6"/>
      <c r="K4" s="6"/>
      <c r="L4" s="6"/>
    </row>
    <row r="6" spans="2:18">
      <c r="B6" s="7" t="s">
        <v>468</v>
      </c>
      <c r="C6" s="153">
        <v>0.92430000000000012</v>
      </c>
    </row>
    <row r="7" spans="2:18">
      <c r="B7" s="7"/>
      <c r="C7" s="7"/>
    </row>
    <row r="8" spans="2:18" ht="36.75" customHeight="1">
      <c r="B8" s="397" t="s">
        <v>530</v>
      </c>
      <c r="C8" s="397"/>
      <c r="D8" s="397"/>
      <c r="E8" s="397"/>
      <c r="F8" s="397"/>
      <c r="G8" s="397"/>
      <c r="H8" s="397"/>
      <c r="I8" s="397"/>
      <c r="J8" s="397"/>
      <c r="K8" s="397"/>
      <c r="L8" s="397"/>
    </row>
    <row r="9" spans="2:18">
      <c r="B9" s="18" t="s">
        <v>62</v>
      </c>
      <c r="C9" s="18"/>
      <c r="D9" s="28" t="s">
        <v>597</v>
      </c>
      <c r="E9" s="28" t="s">
        <v>598</v>
      </c>
      <c r="F9" s="28" t="s">
        <v>599</v>
      </c>
      <c r="G9" s="28" t="s">
        <v>600</v>
      </c>
      <c r="H9" s="28" t="s">
        <v>601</v>
      </c>
      <c r="I9" s="28" t="s">
        <v>602</v>
      </c>
      <c r="J9" s="28" t="s">
        <v>603</v>
      </c>
      <c r="K9" s="28" t="s">
        <v>604</v>
      </c>
      <c r="L9" s="28" t="s">
        <v>605</v>
      </c>
    </row>
    <row r="10" spans="2:18" ht="7.5" customHeight="1">
      <c r="B10" s="7"/>
      <c r="C10" s="7"/>
      <c r="D10" s="8"/>
      <c r="E10" s="7"/>
      <c r="F10" s="7"/>
      <c r="G10" s="7"/>
      <c r="H10" s="7"/>
      <c r="I10" s="7"/>
      <c r="J10" s="7"/>
      <c r="K10" s="7"/>
      <c r="L10" s="7"/>
    </row>
    <row r="11" spans="2:18" ht="15.75" customHeight="1">
      <c r="B11" s="9" t="s">
        <v>5</v>
      </c>
      <c r="C11" s="9"/>
      <c r="D11" s="15">
        <v>0.94362799999999947</v>
      </c>
      <c r="E11" s="159">
        <v>1.8009700000000002</v>
      </c>
      <c r="F11" s="159">
        <v>1.6283339999999999</v>
      </c>
      <c r="G11" s="9">
        <v>1.254311</v>
      </c>
      <c r="H11" s="9">
        <v>-6.5182999999999991E-2</v>
      </c>
      <c r="I11" s="9">
        <v>-0.39748799999999995</v>
      </c>
      <c r="J11" s="9">
        <v>1.2314719999999999</v>
      </c>
      <c r="K11" s="9">
        <v>-0.50353000000000003</v>
      </c>
      <c r="L11" s="9">
        <v>1.797242</v>
      </c>
      <c r="N11" s="198"/>
    </row>
    <row r="12" spans="2:18">
      <c r="B12" s="30" t="s">
        <v>44</v>
      </c>
      <c r="C12" s="30"/>
      <c r="D12" s="31">
        <v>127.25854600000002</v>
      </c>
      <c r="E12" s="143">
        <v>152.34615700000001</v>
      </c>
      <c r="F12" s="143">
        <v>114.90070799999999</v>
      </c>
      <c r="G12" s="30">
        <v>97.878489000000002</v>
      </c>
      <c r="H12" s="30">
        <v>109.62799799999999</v>
      </c>
      <c r="I12" s="30">
        <v>119.98161</v>
      </c>
      <c r="J12" s="30">
        <v>105.44710600000001</v>
      </c>
      <c r="K12" s="30">
        <v>93.952136000000053</v>
      </c>
      <c r="L12" s="30">
        <v>104.98042599999997</v>
      </c>
    </row>
    <row r="13" spans="2:18">
      <c r="B13" s="10" t="s">
        <v>11</v>
      </c>
      <c r="C13" s="10"/>
      <c r="D13" s="16">
        <v>128.20217400000001</v>
      </c>
      <c r="E13" s="142">
        <v>154.14712700000001</v>
      </c>
      <c r="F13" s="142">
        <v>116.52904199999999</v>
      </c>
      <c r="G13" s="10">
        <v>99.132800000000003</v>
      </c>
      <c r="H13" s="10">
        <v>109.56281499999999</v>
      </c>
      <c r="I13" s="10">
        <v>119.58412200000001</v>
      </c>
      <c r="J13" s="10">
        <v>106.678578</v>
      </c>
      <c r="K13" s="10">
        <v>93.448606000000055</v>
      </c>
      <c r="L13" s="10">
        <v>106.77766799999996</v>
      </c>
      <c r="N13" s="76"/>
      <c r="O13" s="76"/>
      <c r="P13" s="76"/>
    </row>
    <row r="14" spans="2:18">
      <c r="B14" s="27" t="s">
        <v>47</v>
      </c>
      <c r="C14" s="27"/>
      <c r="D14" s="260">
        <v>120.00461100000001</v>
      </c>
      <c r="E14" s="297">
        <v>110.70782499999999</v>
      </c>
      <c r="F14" s="297">
        <v>96.686406000000005</v>
      </c>
      <c r="G14" s="27">
        <v>105.70840900000002</v>
      </c>
      <c r="H14" s="27">
        <v>111.00694099999998</v>
      </c>
      <c r="I14" s="27">
        <v>89.077304999999996</v>
      </c>
      <c r="J14" s="27">
        <v>88.752600000000001</v>
      </c>
      <c r="K14" s="27">
        <v>99.612099999999998</v>
      </c>
      <c r="L14" s="27">
        <v>94.696328000000022</v>
      </c>
      <c r="N14" s="154"/>
      <c r="O14" s="195"/>
      <c r="P14" s="139"/>
      <c r="Q14" s="139"/>
    </row>
    <row r="15" spans="2:18">
      <c r="B15" s="27" t="s">
        <v>13</v>
      </c>
      <c r="C15" s="27"/>
      <c r="D15" s="260">
        <v>8.1975630000000024</v>
      </c>
      <c r="E15" s="297">
        <v>43.439302000000026</v>
      </c>
      <c r="F15" s="297">
        <v>19.842635999999985</v>
      </c>
      <c r="G15" s="27">
        <v>-6.5756090000000142</v>
      </c>
      <c r="H15" s="27">
        <v>-1.4441259999999971</v>
      </c>
      <c r="I15" s="27">
        <v>30.506817000000012</v>
      </c>
      <c r="J15" s="27">
        <v>17.925978000000001</v>
      </c>
      <c r="K15" s="27">
        <v>-6.1634939999999432</v>
      </c>
      <c r="L15" s="27">
        <v>12.08133999999994</v>
      </c>
      <c r="N15" s="173"/>
      <c r="O15" s="173"/>
      <c r="P15" s="173"/>
      <c r="Q15" s="173"/>
      <c r="R15" s="173"/>
    </row>
    <row r="16" spans="2:18">
      <c r="B16" s="9"/>
      <c r="C16" s="9"/>
      <c r="D16" s="267"/>
      <c r="E16" s="267"/>
      <c r="F16" s="267"/>
      <c r="G16" s="267"/>
      <c r="H16" s="267"/>
      <c r="I16" s="9"/>
      <c r="J16" s="129"/>
      <c r="K16" s="9"/>
      <c r="L16" s="9"/>
    </row>
    <row r="17" spans="2:15">
      <c r="B17" s="9"/>
      <c r="C17" s="9"/>
      <c r="D17" s="129"/>
      <c r="E17" s="9"/>
      <c r="F17" s="9"/>
      <c r="G17" s="9"/>
      <c r="H17" s="9"/>
      <c r="I17" s="9"/>
      <c r="J17" s="9"/>
      <c r="K17" s="9"/>
      <c r="L17" s="9"/>
    </row>
    <row r="18" spans="2:15">
      <c r="B18" s="10"/>
      <c r="C18" s="10"/>
      <c r="D18" s="64" t="s">
        <v>371</v>
      </c>
      <c r="E18" s="33" t="s">
        <v>50</v>
      </c>
      <c r="F18" s="33" t="s">
        <v>50</v>
      </c>
      <c r="G18" s="33" t="s">
        <v>50</v>
      </c>
      <c r="H18" s="33" t="s">
        <v>50</v>
      </c>
      <c r="I18" s="9"/>
      <c r="J18" s="9"/>
      <c r="K18" s="9"/>
      <c r="L18" s="9"/>
    </row>
    <row r="19" spans="2:15">
      <c r="B19" s="18" t="s">
        <v>63</v>
      </c>
      <c r="C19" s="18"/>
      <c r="D19" s="29">
        <v>2024</v>
      </c>
      <c r="E19" s="29">
        <v>2023</v>
      </c>
      <c r="F19" s="29">
        <v>2022</v>
      </c>
      <c r="G19" s="29">
        <v>2021</v>
      </c>
      <c r="H19" s="29">
        <v>2020</v>
      </c>
      <c r="I19" s="9"/>
      <c r="J19" s="9"/>
      <c r="K19" s="9"/>
      <c r="L19" s="9"/>
    </row>
    <row r="20" spans="2:15" ht="6.75" customHeight="1">
      <c r="B20" s="10"/>
      <c r="C20" s="10"/>
      <c r="D20" s="15"/>
      <c r="E20" s="70"/>
      <c r="F20" s="70"/>
      <c r="G20" s="70"/>
      <c r="H20" s="70"/>
      <c r="I20" s="9"/>
      <c r="J20" s="9"/>
      <c r="K20" s="9"/>
      <c r="L20" s="9"/>
    </row>
    <row r="21" spans="2:15">
      <c r="B21" s="9" t="s">
        <v>5</v>
      </c>
      <c r="C21" s="9"/>
      <c r="D21" s="15">
        <v>4.3729319999999996</v>
      </c>
      <c r="E21" s="9">
        <v>2.0231119999999998</v>
      </c>
      <c r="F21" s="9">
        <v>3.2291349999999999</v>
      </c>
      <c r="G21" s="9">
        <v>1.9854350000000001</v>
      </c>
      <c r="H21" s="9">
        <v>1.674957</v>
      </c>
      <c r="I21" s="9"/>
      <c r="J21" s="9"/>
      <c r="K21" s="9"/>
      <c r="L21" s="9"/>
    </row>
    <row r="22" spans="2:15">
      <c r="B22" s="30" t="s">
        <v>44</v>
      </c>
      <c r="C22" s="30"/>
      <c r="D22" s="31">
        <v>394.50541100000004</v>
      </c>
      <c r="E22" s="30">
        <v>432.935203</v>
      </c>
      <c r="F22" s="30">
        <v>425.85713000000004</v>
      </c>
      <c r="G22" s="30">
        <v>451.40263099999999</v>
      </c>
      <c r="H22" s="30">
        <v>392.49503700000002</v>
      </c>
      <c r="I22" s="9"/>
      <c r="J22" s="9"/>
      <c r="K22" s="9"/>
      <c r="L22" s="9"/>
    </row>
    <row r="23" spans="2:15">
      <c r="B23" s="10" t="s">
        <v>11</v>
      </c>
      <c r="C23" s="10"/>
      <c r="D23" s="16">
        <v>398.87834300000003</v>
      </c>
      <c r="E23" s="10">
        <v>434.95831500000003</v>
      </c>
      <c r="F23" s="10">
        <v>429.08626500000003</v>
      </c>
      <c r="G23" s="10">
        <v>453.38806599999998</v>
      </c>
      <c r="H23" s="10">
        <v>394.16999400000003</v>
      </c>
      <c r="I23" s="9"/>
      <c r="J23" s="9"/>
      <c r="K23" s="9"/>
      <c r="L23" s="9"/>
    </row>
    <row r="24" spans="2:15">
      <c r="B24" s="27" t="s">
        <v>47</v>
      </c>
      <c r="C24" s="27"/>
      <c r="D24" s="260">
        <v>327.398842</v>
      </c>
      <c r="E24" s="27">
        <v>394.545255</v>
      </c>
      <c r="F24" s="27">
        <v>371.09939600000001</v>
      </c>
      <c r="G24" s="27">
        <v>382.20087599999999</v>
      </c>
      <c r="H24" s="27">
        <v>341.81300499999998</v>
      </c>
      <c r="I24" s="9"/>
      <c r="J24" s="9"/>
      <c r="K24" s="9"/>
      <c r="L24" s="9"/>
    </row>
    <row r="25" spans="2:15">
      <c r="B25" s="27" t="s">
        <v>13</v>
      </c>
      <c r="C25" s="27"/>
      <c r="D25" s="260">
        <v>71.479501000000027</v>
      </c>
      <c r="E25" s="27">
        <v>40.41306000000003</v>
      </c>
      <c r="F25" s="27">
        <v>57.986869000000013</v>
      </c>
      <c r="G25" s="27">
        <v>71.187189999999987</v>
      </c>
      <c r="H25" s="27">
        <v>52.356989000000056</v>
      </c>
      <c r="I25" s="9"/>
      <c r="J25" s="9"/>
      <c r="K25" s="9"/>
      <c r="L25" s="9"/>
    </row>
    <row r="26" spans="2:15">
      <c r="B26" s="9"/>
      <c r="C26" s="9"/>
      <c r="D26" s="268"/>
      <c r="E26" s="9"/>
      <c r="F26" s="9"/>
      <c r="G26" s="9"/>
      <c r="H26" s="9"/>
      <c r="I26" s="9"/>
      <c r="J26" s="9"/>
      <c r="K26" s="9"/>
      <c r="L26" s="9"/>
    </row>
    <row r="28" spans="2:15">
      <c r="B28" s="12" t="s">
        <v>432</v>
      </c>
      <c r="C28" s="12"/>
    </row>
    <row r="29" spans="2:15" ht="2.25" customHeight="1">
      <c r="B29" s="25"/>
      <c r="C29" s="25"/>
      <c r="D29" s="6"/>
      <c r="E29" s="6"/>
      <c r="F29" s="6"/>
      <c r="G29" s="6"/>
      <c r="H29" s="6"/>
      <c r="I29" s="6"/>
      <c r="J29" s="6"/>
      <c r="K29" s="6"/>
      <c r="L29" s="6"/>
    </row>
    <row r="31" spans="2:15">
      <c r="B31" s="7" t="s">
        <v>468</v>
      </c>
      <c r="C31" s="153">
        <v>0.57250000000000001</v>
      </c>
    </row>
    <row r="32" spans="2:15">
      <c r="B32" s="7"/>
      <c r="C32" s="7"/>
      <c r="N32" s="139"/>
      <c r="O32" s="139"/>
    </row>
    <row r="33" spans="2:22" ht="69" customHeight="1">
      <c r="B33" s="400" t="s">
        <v>562</v>
      </c>
      <c r="C33" s="400"/>
      <c r="D33" s="400"/>
      <c r="E33" s="400"/>
      <c r="F33" s="400"/>
      <c r="G33" s="400"/>
      <c r="H33" s="400"/>
      <c r="I33" s="400"/>
      <c r="J33" s="400"/>
      <c r="K33" s="400"/>
      <c r="L33" s="400"/>
    </row>
    <row r="34" spans="2:22">
      <c r="B34" s="18" t="s">
        <v>62</v>
      </c>
      <c r="C34" s="18"/>
      <c r="D34" s="28" t="s">
        <v>597</v>
      </c>
      <c r="E34" s="28" t="s">
        <v>598</v>
      </c>
      <c r="F34" s="28" t="s">
        <v>599</v>
      </c>
      <c r="G34" s="28" t="s">
        <v>600</v>
      </c>
      <c r="H34" s="28" t="s">
        <v>601</v>
      </c>
      <c r="I34" s="28" t="s">
        <v>602</v>
      </c>
      <c r="J34" s="28" t="s">
        <v>603</v>
      </c>
      <c r="K34" s="28" t="s">
        <v>604</v>
      </c>
      <c r="L34" s="28" t="s">
        <v>605</v>
      </c>
      <c r="N34" s="136"/>
      <c r="O34" s="136"/>
      <c r="P34" s="136"/>
      <c r="Q34" s="136"/>
      <c r="R34" s="136"/>
      <c r="S34" s="136"/>
      <c r="T34" s="136"/>
      <c r="U34" s="136"/>
      <c r="V34" s="136"/>
    </row>
    <row r="35" spans="2:22" ht="9.75" customHeight="1">
      <c r="B35" s="7"/>
      <c r="C35" s="7"/>
      <c r="D35" s="8"/>
      <c r="E35" s="7"/>
      <c r="F35" s="7"/>
      <c r="G35" s="7"/>
      <c r="H35" s="7"/>
      <c r="I35" s="7"/>
      <c r="J35" s="7"/>
      <c r="K35" s="7"/>
      <c r="L35" s="7"/>
    </row>
    <row r="36" spans="2:22" ht="13.5" customHeight="1">
      <c r="B36" s="9" t="s">
        <v>5</v>
      </c>
      <c r="C36" s="9"/>
      <c r="D36" s="15">
        <v>136.464046</v>
      </c>
      <c r="E36" s="159">
        <v>136.4811</v>
      </c>
      <c r="F36" s="159">
        <v>129.71428499999999</v>
      </c>
      <c r="G36" s="9">
        <v>114.49521699999997</v>
      </c>
      <c r="H36" s="9">
        <v>123.90566900000002</v>
      </c>
      <c r="I36" s="9">
        <v>128.92442700000001</v>
      </c>
      <c r="J36" s="9">
        <v>123.000407</v>
      </c>
      <c r="K36" s="9">
        <v>120.12115399999999</v>
      </c>
      <c r="L36" s="9">
        <v>116.167888</v>
      </c>
      <c r="N36" s="239"/>
      <c r="O36" s="239"/>
      <c r="P36" s="239"/>
      <c r="Q36" s="239"/>
      <c r="R36" s="239"/>
      <c r="S36" s="239"/>
      <c r="T36" s="239"/>
      <c r="U36" s="239"/>
      <c r="V36" s="239"/>
    </row>
    <row r="37" spans="2:22">
      <c r="B37" s="30" t="s">
        <v>532</v>
      </c>
      <c r="C37" s="30"/>
      <c r="D37" s="31">
        <v>-42.560376000000005</v>
      </c>
      <c r="E37" s="143">
        <v>-7.9345220000000012</v>
      </c>
      <c r="F37" s="143">
        <v>-22.205287999999999</v>
      </c>
      <c r="G37" s="30">
        <v>-29.844199000000003</v>
      </c>
      <c r="H37" s="30">
        <v>-83.452891000000022</v>
      </c>
      <c r="I37" s="30">
        <v>-32.496546999999993</v>
      </c>
      <c r="J37" s="30">
        <v>-33.493954000000002</v>
      </c>
      <c r="K37" s="30">
        <v>-33.429661999999979</v>
      </c>
      <c r="L37" s="30">
        <v>-33.66452300000001</v>
      </c>
      <c r="N37" s="239"/>
      <c r="O37" s="251"/>
      <c r="P37" s="239"/>
      <c r="Q37" s="239"/>
      <c r="R37" s="239"/>
      <c r="S37" s="239"/>
      <c r="T37" s="239"/>
      <c r="U37" s="239"/>
      <c r="V37" s="239"/>
    </row>
    <row r="38" spans="2:22">
      <c r="B38" s="10" t="s">
        <v>11</v>
      </c>
      <c r="C38" s="10"/>
      <c r="D38" s="16">
        <v>93.903669999999991</v>
      </c>
      <c r="E38" s="142">
        <v>128.54657800000001</v>
      </c>
      <c r="F38" s="142">
        <v>107.50899699999999</v>
      </c>
      <c r="G38" s="10">
        <v>84.651017999999965</v>
      </c>
      <c r="H38" s="10">
        <v>40.452777999999995</v>
      </c>
      <c r="I38" s="10">
        <v>96.427880000000016</v>
      </c>
      <c r="J38" s="10">
        <v>89.506452999999993</v>
      </c>
      <c r="K38" s="10">
        <v>86.691492000000011</v>
      </c>
      <c r="L38" s="10">
        <v>82.503365000000002</v>
      </c>
      <c r="N38" s="251"/>
      <c r="O38" s="239"/>
      <c r="P38" s="239"/>
      <c r="Q38" s="239"/>
      <c r="R38" s="239"/>
      <c r="S38" s="239"/>
      <c r="T38" s="239"/>
      <c r="U38" s="239"/>
      <c r="V38" s="239"/>
    </row>
    <row r="39" spans="2:22">
      <c r="B39" s="27" t="s">
        <v>47</v>
      </c>
      <c r="C39" s="27"/>
      <c r="D39" s="260">
        <v>14.218422000000004</v>
      </c>
      <c r="E39" s="297">
        <v>44.973668999999994</v>
      </c>
      <c r="F39" s="297">
        <v>38.662927000000003</v>
      </c>
      <c r="G39" s="27">
        <v>25.593293000000003</v>
      </c>
      <c r="H39" s="27">
        <v>30.533868999999996</v>
      </c>
      <c r="I39" s="27">
        <v>28.616790000000002</v>
      </c>
      <c r="J39" s="27">
        <v>30.019449000000002</v>
      </c>
      <c r="K39" s="27">
        <v>25.488343999999998</v>
      </c>
      <c r="L39" s="27">
        <v>28.215631999999999</v>
      </c>
      <c r="N39" s="383"/>
      <c r="O39" s="251"/>
      <c r="P39" s="239"/>
      <c r="Q39" s="239"/>
      <c r="R39" s="239"/>
      <c r="S39" s="239"/>
      <c r="T39" s="239"/>
      <c r="U39" s="239"/>
      <c r="V39" s="239"/>
    </row>
    <row r="40" spans="2:22">
      <c r="B40" s="27" t="s">
        <v>393</v>
      </c>
      <c r="C40" s="27"/>
      <c r="D40" s="260">
        <v>79.685247999999987</v>
      </c>
      <c r="E40" s="297">
        <v>83.57290900000001</v>
      </c>
      <c r="F40" s="297">
        <v>68.846069999999997</v>
      </c>
      <c r="G40" s="27">
        <v>59.057724999999962</v>
      </c>
      <c r="H40" s="27">
        <v>9.9189089999999993</v>
      </c>
      <c r="I40" s="27">
        <v>67.811090000000007</v>
      </c>
      <c r="J40" s="27">
        <v>59.487003999999992</v>
      </c>
      <c r="K40" s="27">
        <v>61.203148000000013</v>
      </c>
      <c r="L40" s="27">
        <v>54.287733000000003</v>
      </c>
      <c r="N40" s="251"/>
      <c r="O40" s="239"/>
      <c r="P40" s="239"/>
      <c r="Q40" s="239"/>
      <c r="R40" s="239"/>
      <c r="S40" s="239"/>
      <c r="T40" s="239"/>
      <c r="U40" s="239"/>
      <c r="V40" s="239"/>
    </row>
    <row r="41" spans="2:22">
      <c r="B41" s="30" t="s">
        <v>433</v>
      </c>
      <c r="C41" s="30"/>
      <c r="D41" s="31">
        <v>11.972963000000002</v>
      </c>
      <c r="E41" s="143">
        <v>7.0980539999999994</v>
      </c>
      <c r="F41" s="143">
        <v>2.523806</v>
      </c>
      <c r="G41" s="30">
        <v>47.210281999999999</v>
      </c>
      <c r="H41" s="30">
        <v>6.4855959999999975</v>
      </c>
      <c r="I41" s="30">
        <v>25.127018</v>
      </c>
      <c r="J41" s="30">
        <v>6.7463090000000001</v>
      </c>
      <c r="K41" s="30">
        <v>10.546075999999999</v>
      </c>
      <c r="L41" s="30">
        <v>10.395936000000001</v>
      </c>
      <c r="N41" s="239"/>
      <c r="O41" s="239"/>
      <c r="P41" s="239"/>
      <c r="Q41" s="239"/>
      <c r="R41" s="239"/>
      <c r="S41" s="239"/>
      <c r="T41" s="239"/>
      <c r="U41" s="239"/>
      <c r="V41" s="239"/>
    </row>
    <row r="42" spans="2:22">
      <c r="B42" s="27" t="s">
        <v>13</v>
      </c>
      <c r="C42" s="27"/>
      <c r="D42" s="260">
        <v>67.71228499999998</v>
      </c>
      <c r="E42" s="297">
        <v>76.474855000000005</v>
      </c>
      <c r="F42" s="297">
        <v>66.322264000000004</v>
      </c>
      <c r="G42" s="27">
        <v>11.847442999999963</v>
      </c>
      <c r="H42" s="27">
        <v>3.4333130000000018</v>
      </c>
      <c r="I42" s="27">
        <v>42.684072000000008</v>
      </c>
      <c r="J42" s="27">
        <v>52.740694999999988</v>
      </c>
      <c r="K42" s="27">
        <v>50.657072000000014</v>
      </c>
      <c r="L42" s="27">
        <v>43.891797000000004</v>
      </c>
      <c r="N42" s="239"/>
      <c r="O42" s="239"/>
      <c r="P42" s="239"/>
      <c r="Q42" s="239"/>
      <c r="R42" s="239"/>
      <c r="S42" s="239"/>
      <c r="T42" s="239"/>
      <c r="U42" s="239"/>
      <c r="V42" s="239"/>
    </row>
    <row r="43" spans="2:22">
      <c r="B43" s="10"/>
      <c r="C43" s="10"/>
      <c r="D43" s="122"/>
      <c r="E43" s="10"/>
      <c r="F43" s="10"/>
      <c r="G43" s="10"/>
      <c r="H43" s="10"/>
      <c r="I43" s="10"/>
      <c r="J43" s="10"/>
      <c r="K43" s="10"/>
      <c r="L43" s="10"/>
    </row>
    <row r="44" spans="2:22">
      <c r="B44" s="10"/>
      <c r="C44" s="10"/>
      <c r="D44" s="122"/>
      <c r="E44" s="10"/>
      <c r="F44" s="10"/>
      <c r="G44" s="10"/>
      <c r="H44" s="10"/>
      <c r="I44" s="10"/>
      <c r="J44" s="10"/>
      <c r="K44" s="10"/>
      <c r="L44" s="10"/>
    </row>
    <row r="45" spans="2:22">
      <c r="B45" s="10"/>
      <c r="C45" s="10"/>
      <c r="D45" s="64" t="s">
        <v>371</v>
      </c>
      <c r="E45" s="33" t="s">
        <v>50</v>
      </c>
      <c r="F45" s="33" t="s">
        <v>50</v>
      </c>
      <c r="G45" s="33" t="s">
        <v>50</v>
      </c>
      <c r="H45" s="33" t="s">
        <v>50</v>
      </c>
      <c r="I45" s="10"/>
      <c r="J45" s="10"/>
      <c r="K45" s="10"/>
      <c r="L45" s="10"/>
      <c r="N45" s="9"/>
      <c r="O45" s="240"/>
      <c r="P45" s="240"/>
      <c r="Q45" s="240"/>
      <c r="R45" s="240"/>
      <c r="S45" s="240"/>
      <c r="T45" s="240"/>
    </row>
    <row r="46" spans="2:22">
      <c r="B46" s="18" t="s">
        <v>63</v>
      </c>
      <c r="C46" s="18"/>
      <c r="D46" s="29">
        <v>2024</v>
      </c>
      <c r="E46" s="29">
        <v>2023</v>
      </c>
      <c r="F46" s="29">
        <v>2022</v>
      </c>
      <c r="G46" s="29">
        <v>2021</v>
      </c>
      <c r="H46" s="29">
        <v>2020</v>
      </c>
      <c r="I46" s="10"/>
      <c r="J46" s="10"/>
      <c r="K46" s="10"/>
      <c r="L46" s="10"/>
      <c r="N46" s="9"/>
      <c r="O46" s="240"/>
      <c r="P46" s="240"/>
      <c r="Q46" s="240"/>
      <c r="R46" s="240"/>
      <c r="S46" s="240"/>
      <c r="T46" s="240"/>
    </row>
    <row r="47" spans="2:22" ht="5.25" customHeight="1">
      <c r="B47" s="10"/>
      <c r="C47" s="10"/>
      <c r="D47" s="147"/>
      <c r="E47" s="70"/>
      <c r="F47" s="70"/>
      <c r="G47" s="70"/>
      <c r="H47" s="70"/>
      <c r="I47" s="10"/>
      <c r="J47" s="10"/>
      <c r="K47" s="10"/>
      <c r="L47" s="10"/>
      <c r="N47" s="243"/>
      <c r="O47" s="244"/>
      <c r="P47" s="240"/>
      <c r="Q47" s="244"/>
      <c r="R47" s="244"/>
      <c r="S47" s="240"/>
      <c r="T47" s="240"/>
    </row>
    <row r="48" spans="2:22">
      <c r="B48" s="9" t="s">
        <v>5</v>
      </c>
      <c r="C48" s="9"/>
      <c r="D48" s="15">
        <v>402.65943099999998</v>
      </c>
      <c r="E48" s="9">
        <v>490.32571999999999</v>
      </c>
      <c r="F48" s="9">
        <v>458.69176199999998</v>
      </c>
      <c r="G48" s="9">
        <v>449.78030000000001</v>
      </c>
      <c r="H48" s="9">
        <v>386.56755900000002</v>
      </c>
      <c r="I48" s="9"/>
      <c r="J48" s="168"/>
      <c r="K48" s="168"/>
      <c r="L48" s="10"/>
      <c r="N48" s="240"/>
      <c r="O48" s="240"/>
      <c r="P48" s="9"/>
      <c r="Q48" s="241"/>
      <c r="R48" s="241"/>
      <c r="S48" s="240"/>
      <c r="T48" s="240"/>
    </row>
    <row r="49" spans="2:20">
      <c r="B49" s="30" t="s">
        <v>532</v>
      </c>
      <c r="C49" s="30"/>
      <c r="D49" s="31">
        <v>-72.700186000000002</v>
      </c>
      <c r="E49" s="30">
        <v>-179.28759100000002</v>
      </c>
      <c r="F49" s="30">
        <v>-129.24764099999999</v>
      </c>
      <c r="G49" s="30">
        <v>-85.318689000000006</v>
      </c>
      <c r="H49" s="143">
        <v>-22.138767000000001</v>
      </c>
      <c r="I49" s="9"/>
      <c r="J49" s="10"/>
      <c r="K49" s="10"/>
      <c r="L49" s="10"/>
      <c r="N49" s="240"/>
      <c r="O49" s="240"/>
      <c r="P49" s="9"/>
      <c r="Q49" s="241"/>
      <c r="R49" s="241"/>
      <c r="S49" s="240"/>
      <c r="T49" s="240"/>
    </row>
    <row r="50" spans="2:20">
      <c r="B50" s="10" t="s">
        <v>11</v>
      </c>
      <c r="C50" s="10"/>
      <c r="D50" s="16">
        <v>329.95924500000001</v>
      </c>
      <c r="E50" s="10">
        <v>311.03812899999997</v>
      </c>
      <c r="F50" s="10">
        <v>329.444121</v>
      </c>
      <c r="G50" s="10">
        <v>364.461611</v>
      </c>
      <c r="H50" s="10">
        <v>364.42879200000004</v>
      </c>
      <c r="I50" s="9"/>
      <c r="J50" s="10"/>
      <c r="K50" s="10"/>
      <c r="L50" s="10"/>
      <c r="N50" s="240"/>
      <c r="O50" s="240"/>
      <c r="P50" s="10"/>
      <c r="Q50" s="242"/>
      <c r="R50" s="242"/>
      <c r="S50" s="240"/>
      <c r="T50" s="240"/>
    </row>
    <row r="51" spans="2:20">
      <c r="B51" s="27" t="s">
        <v>47</v>
      </c>
      <c r="C51" s="27"/>
      <c r="D51" s="260">
        <v>97.855018000000001</v>
      </c>
      <c r="E51" s="27">
        <v>114.763401</v>
      </c>
      <c r="F51" s="27">
        <v>108.00759499999999</v>
      </c>
      <c r="G51" s="27">
        <v>140.82816800000001</v>
      </c>
      <c r="H51" s="297">
        <v>130.55807099999998</v>
      </c>
      <c r="I51" s="9"/>
      <c r="N51" s="240"/>
      <c r="O51" s="240"/>
      <c r="P51" s="10"/>
      <c r="Q51" s="241"/>
      <c r="R51" s="241"/>
      <c r="S51" s="240"/>
      <c r="T51" s="240"/>
    </row>
    <row r="52" spans="2:20">
      <c r="B52" s="27" t="s">
        <v>393</v>
      </c>
      <c r="C52" s="27"/>
      <c r="D52" s="260">
        <v>232.10422700000001</v>
      </c>
      <c r="E52" s="27">
        <v>196.27472799999998</v>
      </c>
      <c r="F52" s="27">
        <v>221.43652600000001</v>
      </c>
      <c r="G52" s="27">
        <v>223.633443</v>
      </c>
      <c r="H52" s="27">
        <v>233.87072100000006</v>
      </c>
      <c r="I52" s="9"/>
      <c r="N52" s="240"/>
      <c r="O52" s="240"/>
      <c r="P52" s="10"/>
      <c r="Q52" s="241"/>
      <c r="R52" s="241"/>
    </row>
    <row r="53" spans="2:20">
      <c r="B53" s="30" t="s">
        <v>433</v>
      </c>
      <c r="C53" s="30"/>
      <c r="D53" s="31">
        <v>21.594823000000002</v>
      </c>
      <c r="E53" s="30">
        <v>85.569204999999997</v>
      </c>
      <c r="F53" s="30">
        <v>30.047325000000001</v>
      </c>
      <c r="G53" s="30">
        <v>25.294432</v>
      </c>
      <c r="H53" s="30">
        <v>49.470661999999997</v>
      </c>
      <c r="I53" s="9"/>
      <c r="N53" s="240"/>
      <c r="O53" s="240"/>
      <c r="P53" s="9"/>
      <c r="Q53" s="241"/>
      <c r="R53" s="241"/>
      <c r="S53" s="172"/>
      <c r="T53" s="172"/>
    </row>
    <row r="54" spans="2:20">
      <c r="B54" s="27" t="s">
        <v>13</v>
      </c>
      <c r="C54" s="27"/>
      <c r="D54" s="260">
        <v>210.50940400000002</v>
      </c>
      <c r="E54" s="27">
        <v>110.70552299999999</v>
      </c>
      <c r="F54" s="27">
        <v>191.38920100000001</v>
      </c>
      <c r="G54" s="27">
        <v>198.339011</v>
      </c>
      <c r="H54" s="27">
        <v>184.40005900000006</v>
      </c>
      <c r="I54" s="9"/>
      <c r="N54" s="240"/>
      <c r="O54" s="240"/>
      <c r="P54" s="10"/>
      <c r="Q54" s="241"/>
      <c r="R54" s="241"/>
      <c r="S54" s="172"/>
      <c r="T54" s="172"/>
    </row>
    <row r="55" spans="2:20">
      <c r="B55" s="10"/>
      <c r="C55" s="10"/>
      <c r="D55" s="10"/>
      <c r="E55" s="10"/>
      <c r="F55" s="10"/>
      <c r="G55" s="10"/>
      <c r="H55" s="10"/>
      <c r="I55" s="10"/>
      <c r="N55" s="10"/>
      <c r="O55" s="172"/>
      <c r="P55" s="172"/>
      <c r="Q55" s="172"/>
      <c r="R55" s="172"/>
      <c r="S55" s="172"/>
      <c r="T55" s="172"/>
    </row>
    <row r="56" spans="2:20">
      <c r="N56" s="10"/>
      <c r="O56" s="172"/>
      <c r="P56" s="172"/>
      <c r="Q56" s="172"/>
      <c r="R56" s="172"/>
      <c r="S56" s="172"/>
      <c r="T56" s="172"/>
    </row>
    <row r="57" spans="2:20">
      <c r="B57" s="12" t="s">
        <v>240</v>
      </c>
      <c r="C57" s="12"/>
      <c r="N57" s="10"/>
      <c r="O57" s="172"/>
      <c r="P57" s="172"/>
      <c r="Q57" s="172"/>
      <c r="R57" s="172"/>
      <c r="S57" s="172"/>
      <c r="T57" s="172"/>
    </row>
    <row r="58" spans="2:20" ht="3" customHeight="1">
      <c r="B58" s="25"/>
      <c r="C58" s="25"/>
      <c r="D58" s="6"/>
      <c r="E58" s="6"/>
      <c r="F58" s="6"/>
      <c r="G58" s="6"/>
      <c r="H58" s="6"/>
      <c r="I58" s="6"/>
      <c r="J58" s="6"/>
      <c r="K58" s="6"/>
      <c r="L58" s="6"/>
      <c r="N58" s="9"/>
      <c r="O58" s="172"/>
      <c r="P58" s="172"/>
      <c r="Q58" s="172"/>
      <c r="R58" s="172"/>
      <c r="S58" s="172"/>
      <c r="T58" s="172"/>
    </row>
    <row r="59" spans="2:20">
      <c r="N59" s="10"/>
      <c r="O59" s="172"/>
      <c r="P59" s="172"/>
      <c r="Q59" s="172"/>
      <c r="R59" s="172"/>
      <c r="S59" s="172"/>
      <c r="T59" s="172"/>
    </row>
    <row r="60" spans="2:20">
      <c r="B60" s="7" t="s">
        <v>468</v>
      </c>
      <c r="C60" s="153">
        <v>0.93279999999999996</v>
      </c>
    </row>
    <row r="62" spans="2:20" s="123" customFormat="1" ht="56.25" customHeight="1">
      <c r="B62" s="397" t="s">
        <v>529</v>
      </c>
      <c r="C62" s="397"/>
      <c r="D62" s="397"/>
      <c r="E62" s="397"/>
      <c r="F62" s="397"/>
      <c r="G62" s="397"/>
      <c r="H62" s="397"/>
      <c r="I62" s="397"/>
      <c r="J62" s="397"/>
      <c r="K62" s="397"/>
      <c r="L62" s="397"/>
    </row>
    <row r="63" spans="2:20">
      <c r="B63" s="18" t="s">
        <v>62</v>
      </c>
      <c r="C63" s="18"/>
      <c r="D63" s="28" t="s">
        <v>597</v>
      </c>
      <c r="E63" s="28" t="s">
        <v>598</v>
      </c>
      <c r="F63" s="28" t="s">
        <v>599</v>
      </c>
      <c r="G63" s="28" t="s">
        <v>600</v>
      </c>
      <c r="H63" s="28" t="s">
        <v>601</v>
      </c>
      <c r="I63" s="28" t="s">
        <v>602</v>
      </c>
      <c r="J63" s="28" t="s">
        <v>603</v>
      </c>
      <c r="K63" s="28" t="s">
        <v>604</v>
      </c>
      <c r="L63" s="28" t="s">
        <v>605</v>
      </c>
    </row>
    <row r="64" spans="2:20" ht="9" customHeight="1">
      <c r="B64" s="7"/>
      <c r="C64" s="7"/>
      <c r="D64" s="8"/>
      <c r="E64" s="7"/>
      <c r="F64" s="7"/>
      <c r="G64" s="7"/>
      <c r="H64" s="7"/>
      <c r="I64" s="7"/>
      <c r="J64" s="7"/>
      <c r="K64" s="7"/>
      <c r="L64" s="7"/>
    </row>
    <row r="65" spans="2:18" ht="13.5" customHeight="1">
      <c r="B65" s="9" t="s">
        <v>5</v>
      </c>
      <c r="C65" s="9"/>
      <c r="D65" s="15">
        <v>0.82499999999999973</v>
      </c>
      <c r="E65" s="159">
        <v>0.71866400000000019</v>
      </c>
      <c r="F65" s="159">
        <v>0.78033599999999992</v>
      </c>
      <c r="G65" s="9">
        <v>1.2226639999999995</v>
      </c>
      <c r="H65" s="9">
        <v>0.49693100000000001</v>
      </c>
      <c r="I65" s="9">
        <v>1.2669459999999999</v>
      </c>
      <c r="J65" s="9">
        <v>0.80387500000000012</v>
      </c>
      <c r="K65" s="9">
        <v>0.96470800000000012</v>
      </c>
      <c r="L65" s="9">
        <v>0.58264199999999999</v>
      </c>
      <c r="N65" s="193"/>
      <c r="O65" s="193"/>
      <c r="P65" s="193"/>
      <c r="Q65" s="193"/>
      <c r="R65" s="193"/>
    </row>
    <row r="66" spans="2:18">
      <c r="B66" s="30" t="s">
        <v>44</v>
      </c>
      <c r="C66" s="30"/>
      <c r="D66" s="31">
        <v>162.79799999999994</v>
      </c>
      <c r="E66" s="143">
        <v>246.908007</v>
      </c>
      <c r="F66" s="143">
        <v>216.204993</v>
      </c>
      <c r="G66" s="30">
        <v>165.91929799999991</v>
      </c>
      <c r="H66" s="30">
        <v>152.17369900000006</v>
      </c>
      <c r="I66" s="30">
        <v>197.11667399999996</v>
      </c>
      <c r="J66" s="30">
        <v>201.170627</v>
      </c>
      <c r="K66" s="30">
        <v>138.08000900000002</v>
      </c>
      <c r="L66" s="30">
        <v>124.09979300000003</v>
      </c>
    </row>
    <row r="67" spans="2:18">
      <c r="B67" s="10" t="s">
        <v>11</v>
      </c>
      <c r="C67" s="10"/>
      <c r="D67" s="16">
        <v>163.62299999999993</v>
      </c>
      <c r="E67" s="142">
        <v>247.62667099999999</v>
      </c>
      <c r="F67" s="142">
        <v>216.98532900000001</v>
      </c>
      <c r="G67" s="10">
        <v>167.14196199999992</v>
      </c>
      <c r="H67" s="10">
        <v>152.67063000000005</v>
      </c>
      <c r="I67" s="10">
        <v>198.38361999999995</v>
      </c>
      <c r="J67" s="10">
        <v>201.974502</v>
      </c>
      <c r="K67" s="10">
        <v>139.04471700000002</v>
      </c>
      <c r="L67" s="10">
        <v>124.68243500000004</v>
      </c>
      <c r="N67" s="193"/>
      <c r="O67" s="193"/>
      <c r="P67" s="193"/>
      <c r="Q67" s="193"/>
      <c r="R67" s="193"/>
    </row>
    <row r="68" spans="2:18">
      <c r="B68" s="27" t="s">
        <v>47</v>
      </c>
      <c r="C68" s="27"/>
      <c r="D68" s="260">
        <v>170.75300000000004</v>
      </c>
      <c r="E68" s="297">
        <v>194.11108099999998</v>
      </c>
      <c r="F68" s="297">
        <v>181.94291899999999</v>
      </c>
      <c r="G68" s="27">
        <v>159.26072600000009</v>
      </c>
      <c r="H68" s="27">
        <v>141.48821799999996</v>
      </c>
      <c r="I68" s="27">
        <v>153.80371800000003</v>
      </c>
      <c r="J68" s="27">
        <v>157.833337</v>
      </c>
      <c r="K68" s="27">
        <v>118.58976300000006</v>
      </c>
      <c r="L68" s="27">
        <v>102.87219299999998</v>
      </c>
      <c r="N68" s="76"/>
    </row>
    <row r="69" spans="2:18">
      <c r="B69" s="27" t="s">
        <v>13</v>
      </c>
      <c r="C69" s="27"/>
      <c r="D69" s="260">
        <v>-7.1300000000001091</v>
      </c>
      <c r="E69" s="297">
        <v>53.515590000000003</v>
      </c>
      <c r="F69" s="297">
        <v>35.042410000000018</v>
      </c>
      <c r="G69" s="27">
        <v>7.8812359999998307</v>
      </c>
      <c r="H69" s="27">
        <v>11.182412000000085</v>
      </c>
      <c r="I69" s="27">
        <v>44.579901999999919</v>
      </c>
      <c r="J69" s="27">
        <v>44.141165000000001</v>
      </c>
      <c r="K69" s="27">
        <v>20.454953999999958</v>
      </c>
      <c r="L69" s="27">
        <v>21.810242000000059</v>
      </c>
    </row>
    <row r="70" spans="2:18">
      <c r="B70" s="10"/>
      <c r="C70" s="10"/>
      <c r="D70" s="254"/>
      <c r="E70" s="254"/>
      <c r="F70" s="254"/>
      <c r="G70" s="254"/>
      <c r="H70" s="254"/>
      <c r="I70" s="254"/>
      <c r="J70" s="10"/>
      <c r="K70" s="10"/>
      <c r="L70" s="10"/>
    </row>
    <row r="71" spans="2:18">
      <c r="B71" s="10"/>
      <c r="C71" s="10"/>
      <c r="D71" s="122"/>
      <c r="E71" s="10"/>
      <c r="F71" s="10"/>
      <c r="G71" s="10"/>
      <c r="H71" s="10"/>
      <c r="I71" s="10"/>
      <c r="J71" s="10"/>
      <c r="K71" s="10"/>
      <c r="L71" s="10"/>
    </row>
    <row r="72" spans="2:18">
      <c r="B72" s="10"/>
      <c r="C72" s="10"/>
      <c r="D72" s="64" t="s">
        <v>371</v>
      </c>
      <c r="E72" s="33" t="s">
        <v>50</v>
      </c>
      <c r="F72" s="33" t="s">
        <v>50</v>
      </c>
      <c r="G72" s="33" t="s">
        <v>50</v>
      </c>
      <c r="H72" s="33" t="s">
        <v>50</v>
      </c>
      <c r="I72" s="122"/>
      <c r="J72" s="10"/>
      <c r="K72" s="10"/>
      <c r="L72" s="10"/>
    </row>
    <row r="73" spans="2:18">
      <c r="B73" s="18" t="s">
        <v>63</v>
      </c>
      <c r="C73" s="18"/>
      <c r="D73" s="29">
        <v>2024</v>
      </c>
      <c r="E73" s="29">
        <v>2023</v>
      </c>
      <c r="F73" s="29">
        <v>2022</v>
      </c>
      <c r="G73" s="29">
        <v>2021</v>
      </c>
      <c r="H73" s="29">
        <v>2020</v>
      </c>
      <c r="I73" s="122"/>
      <c r="J73" s="10"/>
      <c r="K73" s="10"/>
      <c r="L73" s="10"/>
    </row>
    <row r="74" spans="2:18" ht="6" customHeight="1">
      <c r="B74" s="10"/>
      <c r="C74" s="10"/>
      <c r="D74" s="15"/>
      <c r="E74" s="70"/>
      <c r="F74" s="70"/>
      <c r="G74" s="70"/>
      <c r="H74" s="70"/>
      <c r="I74" s="10"/>
      <c r="J74" s="10"/>
      <c r="K74" s="10"/>
      <c r="L74" s="10"/>
    </row>
    <row r="75" spans="2:18">
      <c r="B75" s="9" t="s">
        <v>5</v>
      </c>
      <c r="C75" s="9"/>
      <c r="D75" s="15">
        <v>2.3239999999999998</v>
      </c>
      <c r="E75" s="9">
        <v>3.7904159999999996</v>
      </c>
      <c r="F75" s="9">
        <v>1.6320000000000001</v>
      </c>
      <c r="G75" s="9">
        <v>0.23874100000000009</v>
      </c>
      <c r="H75" s="9">
        <v>0.60700000000000021</v>
      </c>
      <c r="I75" s="10"/>
      <c r="J75" s="10"/>
      <c r="K75" s="10"/>
      <c r="L75" s="10"/>
    </row>
    <row r="76" spans="2:18">
      <c r="B76" s="30" t="s">
        <v>44</v>
      </c>
      <c r="C76" s="30"/>
      <c r="D76" s="31">
        <v>625.91099999999994</v>
      </c>
      <c r="E76" s="30">
        <v>716.38029799999993</v>
      </c>
      <c r="F76" s="30">
        <v>605.45100000000002</v>
      </c>
      <c r="G76" s="30">
        <v>561.51932299999999</v>
      </c>
      <c r="H76" s="30">
        <v>532.63900000000001</v>
      </c>
      <c r="I76" s="10"/>
      <c r="J76" s="10"/>
      <c r="K76" s="10"/>
      <c r="L76" s="10"/>
    </row>
    <row r="77" spans="2:18">
      <c r="B77" s="10" t="s">
        <v>11</v>
      </c>
      <c r="C77" s="10"/>
      <c r="D77" s="16">
        <v>628.2349999999999</v>
      </c>
      <c r="E77" s="10">
        <v>720.17071399999998</v>
      </c>
      <c r="F77" s="10">
        <v>607.08299999999997</v>
      </c>
      <c r="G77" s="10">
        <v>561.75806399999999</v>
      </c>
      <c r="H77" s="10">
        <v>533.24599999999998</v>
      </c>
      <c r="I77" s="10"/>
      <c r="J77" s="10"/>
      <c r="K77" s="10"/>
      <c r="L77" s="10"/>
    </row>
    <row r="78" spans="2:18">
      <c r="B78" s="27" t="s">
        <v>47</v>
      </c>
      <c r="C78" s="27"/>
      <c r="D78" s="260">
        <v>546.80700000000002</v>
      </c>
      <c r="E78" s="27">
        <v>612.38599900000008</v>
      </c>
      <c r="F78" s="27">
        <v>510.95600000000002</v>
      </c>
      <c r="G78" s="27">
        <v>476.98480700000005</v>
      </c>
      <c r="H78" s="27">
        <v>422.798</v>
      </c>
    </row>
    <row r="79" spans="2:18">
      <c r="B79" s="27" t="s">
        <v>13</v>
      </c>
      <c r="C79" s="27"/>
      <c r="D79" s="260">
        <v>81.427999999999884</v>
      </c>
      <c r="E79" s="27">
        <v>107.78471499999989</v>
      </c>
      <c r="F79" s="27">
        <v>96.126999999999953</v>
      </c>
      <c r="G79" s="27">
        <v>84.773256999999944</v>
      </c>
      <c r="H79" s="27">
        <v>110.44799999999998</v>
      </c>
    </row>
    <row r="80" spans="2:18">
      <c r="B80" s="10"/>
      <c r="C80" s="10"/>
      <c r="D80" s="269"/>
      <c r="E80" s="10"/>
      <c r="F80" s="10"/>
      <c r="G80" s="10"/>
      <c r="H80" s="10"/>
    </row>
    <row r="81" spans="2:12">
      <c r="B81" s="10"/>
      <c r="C81" s="10"/>
      <c r="D81" s="142"/>
      <c r="E81" s="10"/>
      <c r="F81" s="10"/>
      <c r="G81" s="10"/>
      <c r="H81" s="10"/>
    </row>
    <row r="82" spans="2:12">
      <c r="B82" s="10"/>
      <c r="C82" s="10"/>
      <c r="D82" s="10"/>
      <c r="E82" s="10"/>
      <c r="F82" s="10"/>
      <c r="G82" s="10"/>
      <c r="H82" s="10"/>
      <c r="I82" s="10"/>
      <c r="J82" s="10"/>
      <c r="K82" s="10"/>
      <c r="L82" s="10"/>
    </row>
    <row r="83" spans="2:12">
      <c r="B83" s="12" t="s">
        <v>435</v>
      </c>
      <c r="C83" s="12"/>
    </row>
    <row r="84" spans="2:12" ht="2.25" customHeight="1">
      <c r="B84" s="25"/>
      <c r="C84" s="25"/>
      <c r="D84" s="6"/>
      <c r="E84" s="6"/>
      <c r="F84" s="6"/>
      <c r="G84" s="6"/>
      <c r="H84" s="6"/>
      <c r="I84" s="6"/>
      <c r="J84" s="6"/>
      <c r="K84" s="6"/>
      <c r="L84" s="6"/>
    </row>
    <row r="86" spans="2:12" s="7" customFormat="1" ht="23.25" customHeight="1">
      <c r="B86" s="412" t="s">
        <v>526</v>
      </c>
      <c r="C86" s="412"/>
      <c r="D86" s="413"/>
      <c r="E86" s="413"/>
      <c r="F86" s="413"/>
      <c r="G86" s="413"/>
      <c r="H86" s="413"/>
      <c r="I86" s="413"/>
      <c r="J86" s="413"/>
      <c r="K86" s="413"/>
      <c r="L86" s="413"/>
    </row>
    <row r="87" spans="2:12" s="7" customFormat="1" ht="9">
      <c r="B87" s="120"/>
      <c r="C87" s="120"/>
    </row>
    <row r="88" spans="2:12" s="7" customFormat="1" ht="20.25" customHeight="1">
      <c r="B88" s="414" t="s">
        <v>436</v>
      </c>
      <c r="C88" s="414"/>
      <c r="D88" s="414"/>
      <c r="E88" s="414"/>
      <c r="F88" s="414"/>
      <c r="G88" s="414"/>
      <c r="H88" s="414"/>
      <c r="I88" s="414"/>
      <c r="J88" s="414"/>
      <c r="K88" s="414"/>
      <c r="L88" s="414"/>
    </row>
    <row r="89" spans="2:12" s="7" customFormat="1" ht="10.5" customHeight="1">
      <c r="B89" s="120"/>
      <c r="C89" s="120"/>
    </row>
    <row r="90" spans="2:12" s="7" customFormat="1" ht="7.5" customHeight="1">
      <c r="B90" s="120"/>
      <c r="C90" s="120"/>
    </row>
    <row r="91" spans="2:12" s="7" customFormat="1" ht="12" customHeight="1">
      <c r="B91" s="119" t="s">
        <v>437</v>
      </c>
      <c r="C91" s="119"/>
    </row>
    <row r="92" spans="2:12" s="7" customFormat="1" ht="9">
      <c r="B92" s="119"/>
      <c r="C92" s="119"/>
    </row>
    <row r="93" spans="2:12" s="7" customFormat="1" ht="9">
      <c r="B93" s="400" t="s">
        <v>528</v>
      </c>
      <c r="C93" s="400"/>
      <c r="D93" s="400"/>
      <c r="E93" s="400"/>
      <c r="F93" s="400"/>
      <c r="G93" s="400"/>
      <c r="H93" s="400"/>
      <c r="I93" s="400"/>
      <c r="J93" s="400"/>
      <c r="K93" s="400"/>
      <c r="L93" s="400"/>
    </row>
    <row r="94" spans="2:12" s="7" customFormat="1">
      <c r="B94" s="2"/>
      <c r="C94" s="2"/>
      <c r="D94" s="2"/>
      <c r="E94" s="2"/>
      <c r="F94" s="2"/>
      <c r="G94" s="2"/>
      <c r="H94" s="2"/>
      <c r="I94" s="2"/>
      <c r="J94" s="2"/>
      <c r="K94" s="2"/>
      <c r="L94" s="2"/>
    </row>
    <row r="95" spans="2:12" s="7" customFormat="1" ht="4.5" customHeight="1">
      <c r="B95" s="2"/>
      <c r="C95" s="2"/>
      <c r="D95" s="2"/>
      <c r="E95" s="2"/>
      <c r="F95" s="2"/>
      <c r="G95" s="2"/>
      <c r="H95" s="2"/>
      <c r="I95" s="2"/>
      <c r="J95" s="2"/>
      <c r="K95" s="2"/>
      <c r="L95" s="2"/>
    </row>
    <row r="96" spans="2:12" s="7" customFormat="1" ht="16.5" customHeight="1">
      <c r="B96" s="2"/>
      <c r="C96" s="2"/>
      <c r="D96" s="2"/>
      <c r="E96" s="2"/>
      <c r="F96" s="2"/>
      <c r="G96" s="2"/>
      <c r="H96" s="2"/>
      <c r="I96" s="2"/>
      <c r="J96" s="2"/>
      <c r="K96" s="2"/>
      <c r="L96" s="2"/>
    </row>
  </sheetData>
  <mergeCells count="6">
    <mergeCell ref="B86:L86"/>
    <mergeCell ref="B88:L88"/>
    <mergeCell ref="B93:L93"/>
    <mergeCell ref="B8:L8"/>
    <mergeCell ref="B33:L33"/>
    <mergeCell ref="B62:L62"/>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rowBreaks count="3" manualBreakCount="3">
    <brk id="27" max="10" man="1"/>
    <brk id="56" max="11" man="1"/>
    <brk id="82"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6">
    <tabColor theme="1"/>
  </sheetPr>
  <dimension ref="B1:Q180"/>
  <sheetViews>
    <sheetView showGridLines="0" zoomScale="140" zoomScaleNormal="140" zoomScaleSheetLayoutView="80" zoomScalePageLayoutView="60" workbookViewId="0">
      <selection activeCell="M8" sqref="M8"/>
    </sheetView>
  </sheetViews>
  <sheetFormatPr baseColWidth="10" defaultColWidth="11.42578125" defaultRowHeight="14.25"/>
  <cols>
    <col min="1" max="1" width="2.7109375" style="2" customWidth="1"/>
    <col min="2" max="2" width="34.7109375" style="2" customWidth="1"/>
    <col min="3" max="11" width="6.7109375" style="2" customWidth="1"/>
    <col min="12" max="14" width="11.42578125" style="2"/>
    <col min="15" max="15" width="27.7109375" style="2" customWidth="1"/>
    <col min="16" max="16384" width="11.42578125" style="2"/>
  </cols>
  <sheetData>
    <row r="1" spans="2:11" ht="22.5">
      <c r="B1" s="46" t="s">
        <v>455</v>
      </c>
    </row>
    <row r="3" spans="2:11">
      <c r="B3" s="12" t="s">
        <v>456</v>
      </c>
    </row>
    <row r="4" spans="2:11" ht="2.1" customHeight="1">
      <c r="B4" s="25"/>
      <c r="C4" s="6"/>
      <c r="D4" s="6"/>
      <c r="E4" s="6"/>
      <c r="F4" s="6"/>
      <c r="G4" s="6"/>
      <c r="H4" s="6"/>
      <c r="I4" s="6"/>
      <c r="J4" s="6"/>
      <c r="K4" s="6"/>
    </row>
    <row r="6" spans="2:11" s="50" customFormat="1" ht="48" customHeight="1">
      <c r="B6" s="415" t="s">
        <v>473</v>
      </c>
      <c r="C6" s="415"/>
      <c r="D6" s="415"/>
      <c r="E6" s="415"/>
      <c r="F6" s="415"/>
      <c r="G6" s="415"/>
      <c r="H6" s="415"/>
      <c r="I6" s="415"/>
      <c r="J6" s="415"/>
      <c r="K6" s="415"/>
    </row>
    <row r="7" spans="2:11">
      <c r="B7" s="18" t="s">
        <v>137</v>
      </c>
    </row>
    <row r="9" spans="2:11">
      <c r="B9" s="56" t="s">
        <v>140</v>
      </c>
      <c r="C9" s="38"/>
      <c r="D9" s="38"/>
      <c r="E9" s="38"/>
      <c r="F9" s="38"/>
      <c r="G9" s="38"/>
      <c r="H9" s="38"/>
      <c r="I9" s="38"/>
      <c r="J9" s="38"/>
      <c r="K9" s="38"/>
    </row>
    <row r="10" spans="2:11">
      <c r="B10" s="51"/>
      <c r="C10" s="38"/>
      <c r="D10" s="38"/>
      <c r="E10" s="38"/>
      <c r="F10" s="38"/>
      <c r="G10" s="38"/>
      <c r="H10" s="38"/>
      <c r="I10" s="38"/>
      <c r="J10" s="38"/>
      <c r="K10" s="38"/>
    </row>
    <row r="11" spans="2:11">
      <c r="B11" s="38"/>
      <c r="C11" s="38"/>
      <c r="D11" s="38"/>
      <c r="E11" s="38"/>
      <c r="F11" s="38"/>
      <c r="G11" s="38"/>
      <c r="H11" s="38"/>
      <c r="I11" s="38"/>
      <c r="J11" s="38"/>
      <c r="K11" s="38"/>
    </row>
    <row r="12" spans="2:11">
      <c r="B12" s="51"/>
      <c r="C12" s="38"/>
      <c r="D12" s="38"/>
      <c r="E12" s="38"/>
      <c r="F12" s="38"/>
      <c r="G12" s="38"/>
      <c r="H12" s="38"/>
      <c r="I12" s="38"/>
      <c r="J12" s="38"/>
      <c r="K12" s="38"/>
    </row>
    <row r="13" spans="2:11">
      <c r="B13" s="51"/>
      <c r="C13" s="38"/>
      <c r="D13" s="38"/>
      <c r="E13" s="38"/>
      <c r="F13" s="38"/>
      <c r="G13" s="38"/>
      <c r="H13" s="38"/>
      <c r="I13" s="38"/>
      <c r="J13" s="38"/>
      <c r="K13" s="38"/>
    </row>
    <row r="14" spans="2:11">
      <c r="B14" s="38"/>
      <c r="C14" s="38"/>
      <c r="D14" s="38"/>
      <c r="E14" s="38"/>
      <c r="F14" s="38"/>
      <c r="G14" s="38"/>
      <c r="H14" s="38"/>
      <c r="I14" s="38"/>
      <c r="J14" s="38"/>
      <c r="K14" s="38"/>
    </row>
    <row r="15" spans="2:11">
      <c r="B15" s="56" t="s">
        <v>30</v>
      </c>
      <c r="C15" s="53"/>
      <c r="D15" s="38"/>
      <c r="E15" s="56" t="s">
        <v>139</v>
      </c>
      <c r="F15" s="56"/>
      <c r="G15" s="38"/>
      <c r="H15" s="38"/>
      <c r="I15" s="38"/>
      <c r="J15" s="38"/>
      <c r="K15" s="38"/>
    </row>
    <row r="16" spans="2:11">
      <c r="B16" s="52"/>
      <c r="C16" s="53"/>
      <c r="D16" s="38"/>
      <c r="E16" s="38"/>
      <c r="F16" s="52"/>
      <c r="G16" s="38"/>
      <c r="H16" s="38"/>
      <c r="I16" s="38"/>
      <c r="J16" s="38"/>
      <c r="K16" s="38"/>
    </row>
    <row r="17" spans="2:16">
      <c r="B17" s="52"/>
      <c r="C17" s="53"/>
      <c r="D17" s="38"/>
      <c r="E17" s="38"/>
      <c r="F17" s="52"/>
      <c r="G17" s="38"/>
      <c r="H17" s="38"/>
      <c r="I17" s="38"/>
      <c r="J17" s="38"/>
      <c r="K17" s="38"/>
    </row>
    <row r="18" spans="2:16">
      <c r="B18" s="52"/>
      <c r="C18" s="53"/>
      <c r="D18" s="38"/>
      <c r="E18" s="38"/>
      <c r="F18" s="52"/>
      <c r="G18" s="38"/>
      <c r="H18" s="38"/>
      <c r="I18" s="38"/>
      <c r="J18" s="38"/>
      <c r="K18" s="38"/>
      <c r="P18" s="140"/>
    </row>
    <row r="19" spans="2:16">
      <c r="B19" s="52"/>
      <c r="C19" s="53"/>
      <c r="D19" s="38"/>
      <c r="E19" s="38"/>
      <c r="F19" s="52"/>
      <c r="G19" s="38"/>
      <c r="H19" s="38"/>
      <c r="I19" s="38"/>
      <c r="J19" s="38"/>
      <c r="K19" s="38"/>
    </row>
    <row r="20" spans="2:16">
      <c r="B20" s="52"/>
      <c r="C20" s="53"/>
      <c r="D20" s="38"/>
      <c r="E20" s="38"/>
      <c r="F20" s="52"/>
      <c r="G20" s="38"/>
      <c r="H20" s="38"/>
      <c r="I20" s="38"/>
      <c r="J20" s="38"/>
      <c r="K20" s="38"/>
    </row>
    <row r="21" spans="2:16">
      <c r="B21" s="52"/>
      <c r="C21" s="53"/>
      <c r="D21" s="38"/>
      <c r="E21" s="38"/>
      <c r="F21" s="52"/>
      <c r="G21" s="38"/>
      <c r="H21" s="38"/>
      <c r="I21" s="38"/>
      <c r="J21" s="38"/>
      <c r="K21" s="38"/>
    </row>
    <row r="22" spans="2:16" ht="16.5" customHeight="1">
      <c r="B22" s="52"/>
      <c r="C22" s="53"/>
      <c r="D22" s="38"/>
      <c r="E22" s="38"/>
      <c r="F22" s="52"/>
      <c r="G22" s="38"/>
      <c r="H22" s="38"/>
      <c r="I22" s="38"/>
      <c r="J22" s="38"/>
      <c r="K22" s="38"/>
    </row>
    <row r="23" spans="2:16">
      <c r="B23" s="52"/>
      <c r="C23" s="53"/>
      <c r="D23" s="38"/>
      <c r="E23" s="38"/>
      <c r="F23" s="52"/>
      <c r="G23" s="38"/>
      <c r="H23" s="38"/>
      <c r="I23" s="38"/>
      <c r="J23" s="38"/>
      <c r="K23" s="38"/>
    </row>
    <row r="24" spans="2:16">
      <c r="B24" s="52"/>
      <c r="C24" s="53"/>
      <c r="D24" s="38"/>
      <c r="E24" s="38"/>
      <c r="F24" s="52"/>
      <c r="G24" s="38"/>
      <c r="H24" s="38"/>
      <c r="I24" s="38"/>
      <c r="J24" s="38"/>
      <c r="K24" s="38"/>
    </row>
    <row r="25" spans="2:16">
      <c r="B25" s="52"/>
      <c r="C25" s="53"/>
      <c r="D25" s="38"/>
      <c r="E25" s="38"/>
      <c r="F25" s="52"/>
      <c r="G25" s="38"/>
      <c r="H25" s="38"/>
      <c r="I25" s="38"/>
      <c r="J25" s="38"/>
      <c r="K25" s="38"/>
    </row>
    <row r="26" spans="2:16">
      <c r="B26" s="52"/>
      <c r="C26" s="53"/>
      <c r="D26" s="38"/>
      <c r="E26" s="38"/>
      <c r="F26" s="52"/>
      <c r="G26" s="38"/>
      <c r="H26" s="38"/>
      <c r="I26" s="38"/>
      <c r="J26" s="38"/>
      <c r="K26" s="38"/>
    </row>
    <row r="27" spans="2:16">
      <c r="B27" s="52"/>
      <c r="C27" s="53"/>
      <c r="D27" s="38"/>
      <c r="E27" s="38"/>
      <c r="F27" s="52"/>
      <c r="G27" s="38"/>
      <c r="H27" s="38"/>
      <c r="I27" s="38"/>
      <c r="J27" s="38"/>
      <c r="K27" s="38"/>
    </row>
    <row r="28" spans="2:16">
      <c r="B28" s="52"/>
      <c r="C28" s="53"/>
      <c r="D28" s="38"/>
      <c r="E28" s="38"/>
      <c r="F28" s="52"/>
      <c r="G28" s="38"/>
      <c r="H28" s="38"/>
      <c r="I28" s="38"/>
      <c r="J28" s="38"/>
      <c r="K28" s="38"/>
    </row>
    <row r="29" spans="2:16">
      <c r="B29" s="52"/>
      <c r="C29" s="53"/>
      <c r="D29" s="38"/>
      <c r="E29" s="38"/>
      <c r="F29" s="52"/>
      <c r="G29" s="38"/>
      <c r="H29" s="38"/>
      <c r="I29" s="38"/>
      <c r="J29" s="38"/>
      <c r="K29" s="38"/>
    </row>
    <row r="30" spans="2:16">
      <c r="B30" s="52"/>
      <c r="C30" s="53"/>
      <c r="D30" s="38"/>
      <c r="E30" s="38"/>
      <c r="F30" s="52"/>
      <c r="G30" s="38"/>
      <c r="H30" s="38"/>
      <c r="I30" s="38"/>
      <c r="J30" s="38"/>
      <c r="K30" s="38"/>
    </row>
    <row r="31" spans="2:16">
      <c r="B31" s="52"/>
      <c r="C31" s="53"/>
      <c r="D31" s="38"/>
      <c r="E31" s="38"/>
      <c r="F31" s="52"/>
      <c r="G31" s="38"/>
      <c r="H31" s="38"/>
      <c r="I31" s="38"/>
      <c r="J31" s="38"/>
      <c r="K31" s="38"/>
    </row>
    <row r="32" spans="2:16">
      <c r="B32" s="52"/>
      <c r="C32" s="53"/>
      <c r="D32" s="38"/>
      <c r="E32" s="38"/>
      <c r="F32" s="52"/>
      <c r="G32" s="38"/>
      <c r="H32" s="38"/>
      <c r="I32" s="38"/>
      <c r="J32" s="38"/>
      <c r="K32" s="38"/>
    </row>
    <row r="33" spans="2:11" ht="27" customHeight="1">
      <c r="B33" s="52"/>
      <c r="C33" s="53"/>
      <c r="D33" s="38"/>
      <c r="E33" s="38"/>
      <c r="F33" s="52"/>
      <c r="G33" s="38"/>
      <c r="H33" s="38"/>
      <c r="I33" s="38"/>
      <c r="J33" s="38"/>
      <c r="K33" s="38"/>
    </row>
    <row r="35" spans="2:11">
      <c r="B35" s="18" t="s">
        <v>141</v>
      </c>
    </row>
    <row r="36" spans="2:11">
      <c r="B36" s="18"/>
    </row>
    <row r="37" spans="2:11">
      <c r="B37" s="38"/>
      <c r="C37" s="38"/>
      <c r="D37" s="38"/>
      <c r="E37" s="38"/>
      <c r="F37" s="38"/>
      <c r="G37" s="38"/>
      <c r="H37" s="38"/>
      <c r="I37" s="38"/>
      <c r="J37" s="38"/>
      <c r="K37" s="38"/>
    </row>
    <row r="38" spans="2:11" ht="15">
      <c r="B38" s="44"/>
      <c r="C38" s="44"/>
      <c r="D38" s="44"/>
      <c r="E38" s="44"/>
      <c r="F38" s="44"/>
      <c r="G38" s="44"/>
      <c r="H38" s="44"/>
      <c r="I38" s="44"/>
      <c r="J38" s="44"/>
      <c r="K38" s="44"/>
    </row>
    <row r="39" spans="2:11" ht="15">
      <c r="B39" s="44"/>
      <c r="C39" s="44"/>
      <c r="D39" s="44"/>
      <c r="E39" s="44"/>
      <c r="F39" s="44"/>
      <c r="G39" s="44"/>
      <c r="H39" s="44"/>
      <c r="I39" s="44"/>
      <c r="J39" s="44"/>
      <c r="K39" s="44"/>
    </row>
    <row r="40" spans="2:11" ht="15">
      <c r="B40" s="44"/>
      <c r="C40" s="44"/>
      <c r="D40" s="44"/>
      <c r="E40" s="44"/>
      <c r="F40" s="44"/>
      <c r="G40" s="44"/>
      <c r="H40" s="44"/>
      <c r="I40" s="44"/>
      <c r="J40" s="44"/>
      <c r="K40" s="44"/>
    </row>
    <row r="41" spans="2:11" ht="15">
      <c r="B41" s="44"/>
      <c r="C41" s="44"/>
      <c r="D41" s="44"/>
      <c r="E41" s="44"/>
      <c r="F41" s="44"/>
      <c r="G41" s="44"/>
      <c r="H41" s="44"/>
      <c r="I41" s="44"/>
      <c r="J41" s="44"/>
      <c r="K41" s="44"/>
    </row>
    <row r="42" spans="2:11" ht="15">
      <c r="B42" s="44"/>
      <c r="C42" s="44"/>
      <c r="D42" s="44"/>
      <c r="E42" s="44"/>
      <c r="F42" s="44"/>
      <c r="G42" s="44"/>
      <c r="H42" s="44"/>
      <c r="I42" s="44"/>
      <c r="J42" s="44"/>
      <c r="K42" s="44"/>
    </row>
    <row r="43" spans="2:11" ht="15">
      <c r="B43" s="44"/>
      <c r="C43" s="44"/>
      <c r="D43" s="44"/>
      <c r="E43" s="44"/>
      <c r="F43" s="44"/>
      <c r="G43" s="44"/>
      <c r="H43" s="44"/>
      <c r="I43" s="44"/>
      <c r="J43" s="44"/>
      <c r="K43" s="44"/>
    </row>
    <row r="44" spans="2:11" ht="15">
      <c r="B44" s="44"/>
      <c r="C44" s="44"/>
      <c r="D44" s="44"/>
      <c r="E44" s="44"/>
      <c r="F44" s="44"/>
      <c r="G44" s="44"/>
      <c r="H44" s="44"/>
      <c r="I44" s="44"/>
      <c r="J44" s="44"/>
      <c r="K44" s="44"/>
    </row>
    <row r="45" spans="2:11" ht="15">
      <c r="B45" s="44"/>
      <c r="C45" s="44"/>
      <c r="D45" s="44"/>
      <c r="E45" s="44"/>
      <c r="F45" s="44"/>
      <c r="G45" s="44"/>
      <c r="H45" s="44"/>
      <c r="I45" s="44"/>
      <c r="J45" s="44"/>
      <c r="K45" s="44"/>
    </row>
    <row r="46" spans="2:11" ht="15">
      <c r="B46" s="44"/>
      <c r="C46" s="44"/>
      <c r="D46" s="44"/>
      <c r="E46" s="44"/>
      <c r="F46" s="44"/>
      <c r="G46" s="44"/>
      <c r="H46" s="44"/>
      <c r="I46" s="44"/>
      <c r="J46" s="44"/>
      <c r="K46" s="44"/>
    </row>
    <row r="47" spans="2:11" ht="15">
      <c r="B47" s="44"/>
      <c r="C47" s="44"/>
      <c r="D47" s="44"/>
      <c r="E47" s="44"/>
      <c r="F47" s="44"/>
      <c r="G47" s="44"/>
      <c r="H47" s="44"/>
      <c r="I47" s="44"/>
      <c r="J47" s="44"/>
      <c r="K47" s="44"/>
    </row>
    <row r="48" spans="2:11" ht="15">
      <c r="B48" s="44"/>
      <c r="C48" s="44"/>
      <c r="D48" s="44"/>
      <c r="E48" s="44"/>
      <c r="F48" s="44"/>
      <c r="G48" s="44"/>
      <c r="H48" s="44"/>
      <c r="I48" s="44"/>
      <c r="J48" s="44"/>
      <c r="K48" s="44"/>
    </row>
    <row r="49" spans="2:11" ht="15">
      <c r="B49" s="44"/>
      <c r="C49" s="44"/>
      <c r="D49" s="44"/>
      <c r="E49" s="44"/>
      <c r="F49" s="44"/>
      <c r="G49" s="44"/>
      <c r="H49" s="44"/>
      <c r="I49" s="44"/>
      <c r="J49" s="44"/>
      <c r="K49" s="44"/>
    </row>
    <row r="50" spans="2:11" ht="15">
      <c r="B50" s="44"/>
      <c r="C50" s="44"/>
      <c r="D50" s="44"/>
      <c r="E50" s="44"/>
      <c r="F50" s="44"/>
      <c r="G50" s="44"/>
      <c r="H50" s="44"/>
      <c r="I50" s="44"/>
      <c r="J50" s="44"/>
      <c r="K50" s="44"/>
    </row>
    <row r="51" spans="2:11">
      <c r="B51" s="38"/>
      <c r="C51" s="38"/>
      <c r="D51" s="38"/>
      <c r="E51" s="38"/>
      <c r="F51" s="38"/>
      <c r="G51" s="38"/>
      <c r="H51" s="38"/>
      <c r="I51" s="38"/>
      <c r="J51" s="38"/>
      <c r="K51" s="38"/>
    </row>
    <row r="52" spans="2:11">
      <c r="B52" s="38"/>
      <c r="C52" s="38"/>
      <c r="D52" s="38"/>
      <c r="E52" s="38"/>
      <c r="F52" s="38"/>
      <c r="G52" s="38"/>
      <c r="H52" s="38"/>
      <c r="I52" s="38"/>
      <c r="J52" s="38"/>
      <c r="K52" s="38"/>
    </row>
    <row r="53" spans="2:11">
      <c r="B53" s="38"/>
      <c r="C53" s="38"/>
      <c r="D53" s="38"/>
      <c r="E53" s="38"/>
      <c r="F53" s="38"/>
      <c r="G53" s="38"/>
      <c r="H53" s="38"/>
      <c r="I53" s="38"/>
      <c r="J53" s="38"/>
      <c r="K53" s="38"/>
    </row>
    <row r="54" spans="2:11">
      <c r="B54" s="38"/>
      <c r="C54" s="38"/>
      <c r="D54" s="38"/>
      <c r="E54" s="38"/>
      <c r="F54" s="38"/>
      <c r="G54" s="38"/>
      <c r="H54" s="38"/>
      <c r="I54" s="38"/>
      <c r="J54" s="38"/>
      <c r="K54" s="38"/>
    </row>
    <row r="55" spans="2:11">
      <c r="B55" s="38"/>
      <c r="C55" s="38"/>
      <c r="D55" s="38"/>
      <c r="E55" s="38"/>
      <c r="F55" s="38"/>
      <c r="G55" s="38"/>
      <c r="H55" s="38"/>
      <c r="I55" s="38"/>
      <c r="J55" s="38"/>
      <c r="K55" s="38"/>
    </row>
    <row r="57" spans="2:11">
      <c r="B57" s="18" t="s">
        <v>142</v>
      </c>
    </row>
    <row r="59" spans="2:11">
      <c r="B59" s="55" t="s">
        <v>138</v>
      </c>
      <c r="C59" s="38"/>
      <c r="D59" s="38"/>
      <c r="E59" s="38"/>
      <c r="F59" s="38"/>
      <c r="G59" s="38"/>
      <c r="H59" s="38"/>
      <c r="I59" s="38"/>
      <c r="J59" s="38"/>
      <c r="K59" s="38"/>
    </row>
    <row r="60" spans="2:11">
      <c r="B60" s="55" t="s">
        <v>138</v>
      </c>
      <c r="C60" s="38"/>
      <c r="D60" s="38"/>
      <c r="E60" s="38"/>
      <c r="F60" s="38"/>
      <c r="G60" s="38"/>
      <c r="H60" s="38"/>
      <c r="I60" s="38"/>
      <c r="J60" s="38"/>
      <c r="K60" s="38"/>
    </row>
    <row r="61" spans="2:11">
      <c r="B61" s="55" t="s">
        <v>138</v>
      </c>
      <c r="C61" s="38"/>
      <c r="D61" s="38"/>
      <c r="E61" s="38"/>
      <c r="F61" s="38"/>
      <c r="G61" s="38"/>
      <c r="H61" s="38"/>
      <c r="I61" s="38"/>
      <c r="J61" s="38"/>
      <c r="K61" s="38"/>
    </row>
    <row r="62" spans="2:11">
      <c r="B62" s="55" t="s">
        <v>138</v>
      </c>
      <c r="C62" s="38"/>
      <c r="D62" s="38"/>
      <c r="E62" s="38"/>
      <c r="F62" s="38"/>
      <c r="G62" s="38"/>
      <c r="H62" s="38"/>
      <c r="I62" s="38"/>
      <c r="J62" s="38"/>
      <c r="K62" s="38"/>
    </row>
    <row r="63" spans="2:11">
      <c r="B63" s="55" t="s">
        <v>138</v>
      </c>
      <c r="C63" s="38"/>
      <c r="D63" s="38"/>
      <c r="E63" s="38"/>
      <c r="F63" s="38"/>
      <c r="G63" s="38"/>
      <c r="H63" s="38"/>
      <c r="I63" s="38"/>
      <c r="J63" s="38"/>
      <c r="K63" s="38"/>
    </row>
    <row r="64" spans="2:11">
      <c r="B64" s="55" t="s">
        <v>138</v>
      </c>
      <c r="C64" s="38"/>
      <c r="D64" s="38"/>
      <c r="E64" s="38"/>
      <c r="F64" s="38"/>
      <c r="G64" s="38"/>
      <c r="H64" s="38"/>
      <c r="I64" s="38"/>
      <c r="J64" s="38"/>
      <c r="K64" s="38"/>
    </row>
    <row r="65" spans="2:11">
      <c r="B65" s="55" t="s">
        <v>138</v>
      </c>
      <c r="C65" s="53"/>
      <c r="D65" s="38"/>
      <c r="E65" s="54"/>
      <c r="F65" s="54"/>
      <c r="G65" s="38"/>
      <c r="H65" s="38"/>
      <c r="I65" s="38"/>
      <c r="J65" s="38"/>
      <c r="K65" s="38"/>
    </row>
    <row r="66" spans="2:11">
      <c r="B66" s="55" t="s">
        <v>138</v>
      </c>
      <c r="C66" s="53"/>
      <c r="D66" s="38"/>
      <c r="E66" s="38"/>
      <c r="F66" s="52"/>
      <c r="G66" s="38"/>
      <c r="H66" s="38"/>
      <c r="I66" s="38"/>
      <c r="J66" s="38"/>
      <c r="K66" s="38"/>
    </row>
    <row r="67" spans="2:11">
      <c r="B67" s="55" t="s">
        <v>138</v>
      </c>
      <c r="C67" s="53"/>
      <c r="D67" s="38"/>
      <c r="E67" s="38"/>
      <c r="F67" s="52"/>
      <c r="G67" s="38"/>
      <c r="H67" s="38"/>
      <c r="I67" s="38"/>
      <c r="J67" s="38"/>
      <c r="K67" s="38"/>
    </row>
    <row r="68" spans="2:11">
      <c r="B68" s="55" t="s">
        <v>138</v>
      </c>
      <c r="C68" s="53"/>
      <c r="D68" s="38"/>
      <c r="E68" s="38"/>
      <c r="F68" s="52"/>
      <c r="G68" s="38"/>
      <c r="H68" s="38"/>
      <c r="I68" s="38"/>
      <c r="J68" s="38"/>
      <c r="K68" s="38"/>
    </row>
    <row r="69" spans="2:11">
      <c r="B69" s="55" t="s">
        <v>138</v>
      </c>
      <c r="C69" s="53"/>
      <c r="D69" s="38"/>
      <c r="E69" s="38"/>
      <c r="F69" s="52"/>
      <c r="G69" s="38"/>
      <c r="H69" s="38"/>
      <c r="I69" s="38"/>
      <c r="J69" s="38"/>
      <c r="K69" s="38"/>
    </row>
    <row r="70" spans="2:11">
      <c r="B70" s="55" t="s">
        <v>138</v>
      </c>
      <c r="C70" s="53"/>
      <c r="D70" s="38"/>
      <c r="E70" s="38"/>
      <c r="F70" s="52"/>
      <c r="G70" s="38"/>
      <c r="H70" s="38"/>
      <c r="I70" s="38"/>
      <c r="J70" s="38"/>
      <c r="K70" s="38"/>
    </row>
    <row r="71" spans="2:11">
      <c r="B71" s="55" t="s">
        <v>138</v>
      </c>
      <c r="C71" s="53"/>
      <c r="D71" s="38"/>
      <c r="E71" s="38"/>
      <c r="F71" s="52"/>
      <c r="G71" s="38"/>
      <c r="H71" s="38"/>
      <c r="I71" s="38"/>
      <c r="J71" s="38"/>
      <c r="K71" s="38"/>
    </row>
    <row r="72" spans="2:11">
      <c r="B72" s="55" t="s">
        <v>138</v>
      </c>
      <c r="C72" s="53"/>
      <c r="D72" s="38"/>
      <c r="E72" s="38"/>
      <c r="F72" s="52"/>
      <c r="G72" s="38"/>
      <c r="H72" s="38"/>
      <c r="I72" s="38"/>
      <c r="J72" s="38"/>
      <c r="K72" s="38"/>
    </row>
    <row r="73" spans="2:11">
      <c r="B73" s="55" t="s">
        <v>138</v>
      </c>
      <c r="C73" s="53"/>
      <c r="D73" s="38"/>
      <c r="E73" s="38"/>
      <c r="F73" s="52"/>
      <c r="G73" s="38"/>
      <c r="H73" s="38"/>
      <c r="I73" s="38"/>
      <c r="J73" s="38"/>
      <c r="K73" s="38"/>
    </row>
    <row r="74" spans="2:11">
      <c r="B74" s="55" t="s">
        <v>138</v>
      </c>
      <c r="C74" s="53"/>
      <c r="D74" s="38"/>
      <c r="E74" s="38"/>
      <c r="F74" s="52"/>
      <c r="G74" s="38"/>
      <c r="H74" s="38"/>
      <c r="I74" s="38"/>
      <c r="J74" s="38"/>
      <c r="K74" s="38"/>
    </row>
    <row r="75" spans="2:11">
      <c r="B75" s="55" t="s">
        <v>138</v>
      </c>
      <c r="C75" s="53"/>
      <c r="D75" s="38"/>
      <c r="E75" s="38"/>
      <c r="F75" s="52"/>
      <c r="G75" s="38"/>
      <c r="H75" s="38"/>
      <c r="I75" s="38"/>
      <c r="J75" s="38"/>
      <c r="K75" s="38"/>
    </row>
    <row r="77" spans="2:11">
      <c r="B77" s="18" t="s">
        <v>143</v>
      </c>
    </row>
    <row r="78" spans="2:11" ht="49.5" customHeight="1">
      <c r="B78" s="415" t="s">
        <v>383</v>
      </c>
      <c r="C78" s="415"/>
      <c r="D78" s="415"/>
      <c r="E78" s="415"/>
      <c r="F78" s="415"/>
      <c r="G78" s="415"/>
      <c r="H78" s="415"/>
      <c r="I78" s="415"/>
      <c r="J78" s="415"/>
      <c r="K78" s="415"/>
    </row>
    <row r="79" spans="2:11">
      <c r="B79" s="57" t="s">
        <v>138</v>
      </c>
      <c r="C79" s="18"/>
      <c r="F79" s="58"/>
    </row>
    <row r="80" spans="2:11">
      <c r="B80" s="56" t="s">
        <v>144</v>
      </c>
      <c r="C80" s="53"/>
      <c r="D80" s="38"/>
      <c r="E80" s="38"/>
      <c r="F80" s="52"/>
      <c r="G80" s="38"/>
      <c r="H80" s="38"/>
      <c r="I80" s="38"/>
      <c r="J80" s="38"/>
      <c r="K80" s="38"/>
    </row>
    <row r="81" spans="2:11">
      <c r="B81" s="55" t="s">
        <v>138</v>
      </c>
      <c r="C81" s="53"/>
      <c r="D81" s="38"/>
      <c r="E81" s="38"/>
      <c r="F81" s="52"/>
      <c r="G81" s="38"/>
      <c r="H81" s="38"/>
      <c r="I81" s="38"/>
      <c r="J81" s="38"/>
      <c r="K81" s="38"/>
    </row>
    <row r="82" spans="2:11" ht="21.75" customHeight="1">
      <c r="B82" s="55" t="s">
        <v>138</v>
      </c>
      <c r="C82" s="53"/>
      <c r="D82" s="38"/>
      <c r="E82" s="38"/>
      <c r="F82" s="52"/>
      <c r="G82" s="38"/>
      <c r="H82" s="38"/>
      <c r="I82" s="38"/>
      <c r="J82" s="38"/>
      <c r="K82" s="38"/>
    </row>
    <row r="83" spans="2:11">
      <c r="B83" s="55" t="s">
        <v>138</v>
      </c>
      <c r="C83" s="53"/>
      <c r="D83" s="38"/>
      <c r="E83" s="38"/>
      <c r="F83" s="52"/>
      <c r="G83" s="38"/>
      <c r="H83" s="38"/>
      <c r="I83" s="38"/>
      <c r="J83" s="38"/>
      <c r="K83" s="38"/>
    </row>
    <row r="84" spans="2:11">
      <c r="B84" s="60" t="s">
        <v>384</v>
      </c>
      <c r="C84" s="53"/>
      <c r="D84" s="38"/>
      <c r="E84" s="52"/>
      <c r="F84" s="52"/>
      <c r="G84" s="59" t="s">
        <v>145</v>
      </c>
      <c r="H84" s="38"/>
      <c r="I84" s="38"/>
      <c r="J84" s="38"/>
      <c r="K84" s="38"/>
    </row>
    <row r="85" spans="2:11">
      <c r="B85" s="55" t="s">
        <v>138</v>
      </c>
      <c r="C85" s="53"/>
      <c r="D85" s="38"/>
      <c r="E85" s="38"/>
      <c r="F85" s="52"/>
      <c r="G85" s="38"/>
      <c r="H85" s="38"/>
      <c r="I85" s="38"/>
      <c r="J85" s="38"/>
      <c r="K85" s="38"/>
    </row>
    <row r="86" spans="2:11">
      <c r="B86" s="56" t="s">
        <v>146</v>
      </c>
      <c r="C86" s="53"/>
      <c r="D86" s="38"/>
      <c r="E86" s="38"/>
      <c r="F86" s="52"/>
      <c r="G86" s="38"/>
      <c r="H86" s="38"/>
      <c r="I86" s="38"/>
      <c r="J86" s="38"/>
      <c r="K86" s="38"/>
    </row>
    <row r="87" spans="2:11">
      <c r="B87" s="56"/>
      <c r="C87" s="53"/>
      <c r="D87" s="38"/>
      <c r="E87" s="38"/>
      <c r="F87" s="52"/>
      <c r="G87" s="38"/>
      <c r="H87" s="38"/>
      <c r="I87" s="38"/>
      <c r="J87" s="38"/>
      <c r="K87" s="38"/>
    </row>
    <row r="88" spans="2:11">
      <c r="B88" s="55" t="s">
        <v>138</v>
      </c>
      <c r="C88" s="53"/>
      <c r="D88" s="38"/>
      <c r="E88" s="38"/>
      <c r="F88" s="52"/>
      <c r="G88" s="38"/>
      <c r="H88" s="38"/>
      <c r="I88" s="38"/>
      <c r="J88" s="38"/>
      <c r="K88" s="38"/>
    </row>
    <row r="89" spans="2:11">
      <c r="B89" s="55" t="s">
        <v>138</v>
      </c>
      <c r="C89" s="53"/>
      <c r="D89" s="38"/>
      <c r="E89" s="38"/>
      <c r="F89" s="52"/>
      <c r="G89" s="38"/>
      <c r="H89" s="38"/>
      <c r="I89" s="38"/>
      <c r="J89" s="38"/>
      <c r="K89" s="38"/>
    </row>
    <row r="90" spans="2:11">
      <c r="B90" s="55" t="s">
        <v>138</v>
      </c>
      <c r="C90" s="53"/>
      <c r="D90" s="38"/>
      <c r="E90" s="38"/>
      <c r="F90" s="52"/>
      <c r="G90" s="38"/>
      <c r="H90" s="38"/>
      <c r="I90" s="38"/>
      <c r="J90" s="38"/>
      <c r="K90" s="38"/>
    </row>
    <row r="91" spans="2:11">
      <c r="B91" s="55" t="s">
        <v>138</v>
      </c>
      <c r="C91" s="53"/>
      <c r="D91" s="38"/>
      <c r="E91" s="38"/>
      <c r="F91" s="52"/>
      <c r="G91" s="38"/>
      <c r="H91" s="38"/>
      <c r="I91" s="38"/>
      <c r="J91" s="38"/>
      <c r="K91" s="38"/>
    </row>
    <row r="92" spans="2:11">
      <c r="B92" s="55" t="s">
        <v>138</v>
      </c>
      <c r="C92" s="53"/>
      <c r="D92" s="38"/>
      <c r="E92" s="38"/>
      <c r="F92" s="52"/>
      <c r="G92" s="38"/>
      <c r="H92" s="38"/>
      <c r="I92" s="38"/>
      <c r="J92" s="38"/>
      <c r="K92" s="38"/>
    </row>
    <row r="93" spans="2:11">
      <c r="B93" s="55" t="s">
        <v>138</v>
      </c>
      <c r="C93" s="53"/>
      <c r="D93" s="38"/>
      <c r="E93" s="38"/>
      <c r="F93" s="52"/>
      <c r="G93" s="38"/>
      <c r="H93" s="38"/>
      <c r="I93" s="38"/>
      <c r="J93" s="38"/>
      <c r="K93" s="38"/>
    </row>
    <row r="94" spans="2:11">
      <c r="B94" s="55" t="s">
        <v>138</v>
      </c>
      <c r="C94" s="53"/>
      <c r="D94" s="38"/>
      <c r="E94" s="38"/>
      <c r="F94" s="52"/>
      <c r="G94" s="38"/>
      <c r="H94" s="38"/>
      <c r="I94" s="38"/>
      <c r="J94" s="38"/>
      <c r="K94" s="38"/>
    </row>
    <row r="95" spans="2:11">
      <c r="B95" s="55" t="s">
        <v>138</v>
      </c>
      <c r="C95" s="53"/>
      <c r="D95" s="38"/>
      <c r="E95" s="38"/>
      <c r="F95" s="52"/>
      <c r="G95" s="38"/>
      <c r="H95" s="38"/>
      <c r="I95" s="38"/>
      <c r="J95" s="38"/>
      <c r="K95" s="38"/>
    </row>
    <row r="96" spans="2:11">
      <c r="B96" s="55" t="s">
        <v>138</v>
      </c>
      <c r="C96" s="53"/>
      <c r="D96" s="38"/>
      <c r="E96" s="38"/>
      <c r="F96" s="52"/>
      <c r="G96" s="38"/>
      <c r="H96" s="38"/>
      <c r="I96" s="38"/>
      <c r="J96" s="38"/>
      <c r="K96" s="38"/>
    </row>
    <row r="97" spans="2:11">
      <c r="B97" s="55" t="s">
        <v>138</v>
      </c>
      <c r="C97" s="53"/>
      <c r="D97" s="38"/>
      <c r="E97" s="38"/>
      <c r="F97" s="52"/>
      <c r="G97" s="38"/>
      <c r="H97" s="38"/>
      <c r="I97" s="38"/>
      <c r="J97" s="38"/>
      <c r="K97" s="38"/>
    </row>
    <row r="98" spans="2:11">
      <c r="B98" s="55"/>
      <c r="C98" s="53"/>
      <c r="D98" s="38"/>
      <c r="E98" s="38"/>
      <c r="F98" s="52"/>
      <c r="G98" s="38"/>
      <c r="H98" s="38"/>
      <c r="I98" s="38"/>
      <c r="J98" s="38"/>
      <c r="K98" s="38"/>
    </row>
    <row r="99" spans="2:11">
      <c r="B99" s="55"/>
      <c r="C99" s="53"/>
      <c r="D99" s="38"/>
      <c r="E99" s="38"/>
      <c r="F99" s="52"/>
      <c r="G99" s="38"/>
      <c r="H99" s="38"/>
      <c r="I99" s="38"/>
      <c r="J99" s="38"/>
      <c r="K99" s="38"/>
    </row>
    <row r="100" spans="2:11">
      <c r="B100" s="61"/>
      <c r="C100" s="53"/>
      <c r="D100" s="38"/>
      <c r="E100" s="38"/>
      <c r="F100" s="52"/>
      <c r="G100" s="38"/>
      <c r="H100" s="38"/>
      <c r="I100" s="38"/>
      <c r="J100" s="38"/>
      <c r="K100" s="38"/>
    </row>
    <row r="101" spans="2:11">
      <c r="B101" s="61" t="s">
        <v>385</v>
      </c>
      <c r="C101" s="53"/>
      <c r="D101" s="38"/>
      <c r="E101" s="38"/>
      <c r="F101" s="52"/>
      <c r="G101" s="38"/>
      <c r="H101" s="38"/>
      <c r="I101" s="38"/>
      <c r="J101" s="38"/>
      <c r="K101" s="38"/>
    </row>
    <row r="103" spans="2:11">
      <c r="B103" s="12" t="s">
        <v>457</v>
      </c>
    </row>
    <row r="104" spans="2:11" ht="2.1" customHeight="1">
      <c r="B104" s="25"/>
      <c r="C104" s="6"/>
      <c r="D104" s="6"/>
      <c r="E104" s="6"/>
      <c r="F104" s="6"/>
      <c r="G104" s="6"/>
      <c r="H104" s="6"/>
      <c r="I104" s="6"/>
      <c r="J104" s="6"/>
      <c r="K104" s="6"/>
    </row>
    <row r="106" spans="2:11">
      <c r="B106" s="141" t="s">
        <v>161</v>
      </c>
      <c r="C106" s="406" t="s">
        <v>162</v>
      </c>
      <c r="D106" s="422"/>
      <c r="E106" s="423" t="s">
        <v>163</v>
      </c>
      <c r="F106" s="394"/>
    </row>
    <row r="107" spans="2:11">
      <c r="B107" s="9" t="s">
        <v>625</v>
      </c>
      <c r="C107" s="424">
        <v>12971224</v>
      </c>
      <c r="D107" s="424"/>
      <c r="E107" s="139"/>
      <c r="F107" s="261">
        <v>8.9943285604559123E-2</v>
      </c>
    </row>
    <row r="108" spans="2:11">
      <c r="B108" s="9" t="s">
        <v>626</v>
      </c>
      <c r="C108" s="399">
        <v>6470110</v>
      </c>
      <c r="D108" s="399"/>
      <c r="E108" s="139"/>
      <c r="F108" s="261">
        <v>4.4864150956217701E-2</v>
      </c>
    </row>
    <row r="109" spans="2:11">
      <c r="B109" s="9" t="s">
        <v>627</v>
      </c>
      <c r="C109" s="399">
        <v>4645996</v>
      </c>
      <c r="D109" s="399"/>
      <c r="E109" s="139"/>
      <c r="F109" s="261">
        <v>3.22156293920789E-2</v>
      </c>
    </row>
    <row r="110" spans="2:11">
      <c r="B110" s="9" t="s">
        <v>628</v>
      </c>
      <c r="C110" s="399">
        <v>4039303</v>
      </c>
      <c r="D110" s="399"/>
      <c r="E110" s="139"/>
      <c r="F110" s="261">
        <v>2.8008781852225547E-2</v>
      </c>
    </row>
    <row r="111" spans="2:11">
      <c r="B111" s="9" t="s">
        <v>629</v>
      </c>
      <c r="C111" s="399">
        <v>3371885</v>
      </c>
      <c r="D111" s="399"/>
      <c r="E111" s="139"/>
      <c r="F111" s="261">
        <v>2.3380863331072598E-2</v>
      </c>
    </row>
    <row r="112" spans="2:11">
      <c r="B112" s="9" t="s">
        <v>630</v>
      </c>
      <c r="C112" s="399">
        <v>3301776</v>
      </c>
      <c r="D112" s="399"/>
      <c r="E112" s="139"/>
      <c r="F112" s="261">
        <v>2.2894723101711818E-2</v>
      </c>
    </row>
    <row r="113" spans="2:6">
      <c r="B113" s="9" t="s">
        <v>631</v>
      </c>
      <c r="C113" s="399">
        <v>3119272</v>
      </c>
      <c r="D113" s="399"/>
      <c r="E113" s="139"/>
      <c r="F113" s="261">
        <v>2.1629228851055563E-2</v>
      </c>
    </row>
    <row r="114" spans="2:6">
      <c r="B114" s="9" t="s">
        <v>632</v>
      </c>
      <c r="C114" s="399">
        <v>2958362</v>
      </c>
      <c r="D114" s="399"/>
      <c r="E114" s="139"/>
      <c r="F114" s="261">
        <v>2.0513468758821429E-2</v>
      </c>
    </row>
    <row r="115" spans="2:6">
      <c r="B115" s="9" t="s">
        <v>633</v>
      </c>
      <c r="C115" s="399">
        <v>2940123</v>
      </c>
      <c r="D115" s="399"/>
      <c r="E115" s="139"/>
      <c r="F115" s="261">
        <v>2.0386998382075059E-2</v>
      </c>
    </row>
    <row r="116" spans="2:6">
      <c r="B116" s="9" t="s">
        <v>634</v>
      </c>
      <c r="C116" s="399">
        <v>2779826</v>
      </c>
      <c r="D116" s="399"/>
      <c r="E116" s="139"/>
      <c r="F116" s="261">
        <v>1.9275488870516704E-2</v>
      </c>
    </row>
    <row r="117" spans="2:6">
      <c r="B117" s="9" t="s">
        <v>635</v>
      </c>
      <c r="C117" s="399">
        <v>2521000</v>
      </c>
      <c r="D117" s="399"/>
      <c r="E117" s="139"/>
      <c r="F117" s="261">
        <v>1.7480773056505194E-2</v>
      </c>
    </row>
    <row r="118" spans="2:6">
      <c r="B118" s="9" t="s">
        <v>629</v>
      </c>
      <c r="C118" s="399">
        <v>2270250</v>
      </c>
      <c r="D118" s="399"/>
      <c r="E118" s="139"/>
      <c r="F118" s="261">
        <v>1.5742056736029717E-2</v>
      </c>
    </row>
    <row r="119" spans="2:6">
      <c r="B119" s="9" t="s">
        <v>630</v>
      </c>
      <c r="C119" s="399">
        <v>2096525</v>
      </c>
      <c r="D119" s="399"/>
      <c r="E119" s="139"/>
      <c r="F119" s="261">
        <v>1.4537436625263607E-2</v>
      </c>
    </row>
    <row r="120" spans="2:6">
      <c r="B120" s="9" t="s">
        <v>636</v>
      </c>
      <c r="C120" s="399">
        <v>2080000</v>
      </c>
      <c r="D120" s="399"/>
      <c r="E120" s="139"/>
      <c r="F120" s="261">
        <v>1.4422851232657996E-2</v>
      </c>
    </row>
    <row r="121" spans="2:6">
      <c r="B121" s="9" t="s">
        <v>637</v>
      </c>
      <c r="C121" s="399">
        <v>2014446</v>
      </c>
      <c r="D121" s="399"/>
      <c r="E121" s="139"/>
      <c r="F121" s="261">
        <v>1.3968295660684119E-2</v>
      </c>
    </row>
    <row r="122" spans="2:6">
      <c r="B122" s="9" t="s">
        <v>638</v>
      </c>
      <c r="C122" s="399">
        <v>1997177</v>
      </c>
      <c r="D122" s="399"/>
      <c r="E122" s="139"/>
      <c r="F122" s="261">
        <v>1.3848551325137595E-2</v>
      </c>
    </row>
    <row r="123" spans="2:6">
      <c r="B123" s="9" t="s">
        <v>639</v>
      </c>
      <c r="C123" s="399">
        <v>1809127</v>
      </c>
      <c r="D123" s="399"/>
      <c r="E123" s="139"/>
      <c r="F123" s="261">
        <v>1.2544600760569645E-2</v>
      </c>
    </row>
    <row r="124" spans="2:6">
      <c r="B124" s="9" t="s">
        <v>640</v>
      </c>
      <c r="C124" s="399">
        <v>1570097</v>
      </c>
      <c r="D124" s="399"/>
      <c r="E124" s="139"/>
      <c r="F124" s="261">
        <v>1.0887151659539721E-2</v>
      </c>
    </row>
    <row r="125" spans="2:6">
      <c r="B125" s="9" t="s">
        <v>641</v>
      </c>
      <c r="C125" s="399">
        <v>1492770</v>
      </c>
      <c r="D125" s="399"/>
      <c r="E125" s="139"/>
      <c r="F125" s="261">
        <v>1.0350961362776382E-2</v>
      </c>
    </row>
    <row r="126" spans="2:6">
      <c r="B126" s="30" t="s">
        <v>642</v>
      </c>
      <c r="C126" s="403">
        <v>1352771</v>
      </c>
      <c r="D126" s="403"/>
      <c r="E126" s="252"/>
      <c r="F126" s="262">
        <v>9.3801994638721096E-3</v>
      </c>
    </row>
    <row r="127" spans="2:6">
      <c r="B127" s="9" t="s">
        <v>164</v>
      </c>
      <c r="C127" s="399">
        <v>65802040</v>
      </c>
      <c r="D127" s="399"/>
      <c r="E127" s="139"/>
      <c r="F127" s="261">
        <v>0.45627549698337055</v>
      </c>
    </row>
    <row r="128" spans="2:6">
      <c r="B128" s="30" t="s">
        <v>165</v>
      </c>
      <c r="C128" s="403">
        <v>78413550</v>
      </c>
      <c r="D128" s="403"/>
      <c r="E128" s="252"/>
      <c r="F128" s="262">
        <v>0.54372450301662945</v>
      </c>
    </row>
    <row r="129" spans="2:10" ht="15">
      <c r="B129" s="150" t="s">
        <v>121</v>
      </c>
      <c r="C129" s="425">
        <v>144215590</v>
      </c>
      <c r="D129" s="425"/>
      <c r="E129" s="253"/>
      <c r="F129" s="304">
        <v>1</v>
      </c>
    </row>
    <row r="131" spans="2:10">
      <c r="B131" s="12" t="s">
        <v>458</v>
      </c>
    </row>
    <row r="132" spans="2:10" ht="2.1" customHeight="1">
      <c r="B132" s="25"/>
    </row>
    <row r="133" spans="2:10" ht="13.5" customHeight="1">
      <c r="E133" s="404" t="s">
        <v>167</v>
      </c>
      <c r="F133" s="404"/>
      <c r="G133" s="404" t="s">
        <v>121</v>
      </c>
      <c r="H133" s="404"/>
    </row>
    <row r="134" spans="2:10">
      <c r="B134" s="62" t="s">
        <v>166</v>
      </c>
      <c r="C134" s="416" t="s">
        <v>125</v>
      </c>
      <c r="D134" s="418"/>
      <c r="E134" s="405" t="s">
        <v>168</v>
      </c>
      <c r="F134" s="422"/>
      <c r="G134" s="405" t="s">
        <v>168</v>
      </c>
      <c r="H134" s="422"/>
      <c r="I134" s="423" t="s">
        <v>188</v>
      </c>
      <c r="J134" s="394"/>
    </row>
    <row r="135" spans="2:10">
      <c r="B135" s="67" t="s">
        <v>174</v>
      </c>
      <c r="C135" s="7" t="s">
        <v>169</v>
      </c>
      <c r="D135" s="7"/>
      <c r="E135" s="7"/>
      <c r="F135" s="66">
        <v>525</v>
      </c>
      <c r="G135" s="7"/>
      <c r="H135" s="9">
        <v>525</v>
      </c>
      <c r="I135" s="427">
        <v>5250000</v>
      </c>
      <c r="J135" s="427"/>
    </row>
    <row r="136" spans="2:10">
      <c r="B136" s="67" t="s">
        <v>175</v>
      </c>
      <c r="C136" s="7" t="s">
        <v>169</v>
      </c>
      <c r="F136" s="66">
        <v>75</v>
      </c>
      <c r="H136" s="9">
        <v>600</v>
      </c>
      <c r="I136" s="426">
        <v>6000000</v>
      </c>
      <c r="J136" s="426"/>
    </row>
    <row r="137" spans="2:10">
      <c r="B137" s="67" t="s">
        <v>176</v>
      </c>
      <c r="C137" s="7" t="s">
        <v>170</v>
      </c>
      <c r="F137" s="66">
        <v>5.3098999999999998</v>
      </c>
      <c r="H137" s="9">
        <v>605.30989999999997</v>
      </c>
      <c r="I137" s="426">
        <v>6053099</v>
      </c>
      <c r="J137" s="426"/>
    </row>
    <row r="138" spans="2:10">
      <c r="B138" s="67" t="s">
        <v>177</v>
      </c>
      <c r="C138" s="7" t="s">
        <v>170</v>
      </c>
      <c r="F138" s="66">
        <v>4.6333000000000002</v>
      </c>
      <c r="H138" s="9">
        <v>609.94320000000005</v>
      </c>
      <c r="I138" s="426">
        <v>6099432</v>
      </c>
      <c r="J138" s="426"/>
    </row>
    <row r="139" spans="2:10">
      <c r="B139" s="67" t="s">
        <v>178</v>
      </c>
      <c r="C139" s="7" t="s">
        <v>170</v>
      </c>
      <c r="F139" s="66">
        <v>4.8628</v>
      </c>
      <c r="H139" s="9">
        <v>614.80600000000004</v>
      </c>
      <c r="I139" s="426">
        <v>6148060</v>
      </c>
      <c r="J139" s="426"/>
    </row>
    <row r="140" spans="2:10">
      <c r="B140" s="67" t="s">
        <v>179</v>
      </c>
      <c r="C140" s="7" t="s">
        <v>171</v>
      </c>
      <c r="F140" s="66">
        <v>153.70150000000001</v>
      </c>
      <c r="H140" s="9">
        <v>768.50750000000005</v>
      </c>
      <c r="I140" s="426">
        <v>7685075</v>
      </c>
      <c r="J140" s="426"/>
    </row>
    <row r="141" spans="2:10">
      <c r="B141" s="67" t="s">
        <v>180</v>
      </c>
      <c r="C141" s="7" t="s">
        <v>169</v>
      </c>
      <c r="F141" s="66">
        <v>217.42420000000001</v>
      </c>
      <c r="H141" s="9">
        <v>985.93169999999998</v>
      </c>
      <c r="I141" s="426">
        <v>9859317</v>
      </c>
      <c r="J141" s="426"/>
    </row>
    <row r="142" spans="2:10">
      <c r="B142" s="67" t="s">
        <v>180</v>
      </c>
      <c r="C142" s="7" t="s">
        <v>170</v>
      </c>
      <c r="F142" s="66">
        <v>23.85</v>
      </c>
      <c r="H142" s="9">
        <v>1009.7817</v>
      </c>
      <c r="I142" s="426">
        <v>10097817</v>
      </c>
      <c r="J142" s="426"/>
    </row>
    <row r="143" spans="2:10">
      <c r="B143" s="67" t="s">
        <v>180</v>
      </c>
      <c r="C143" s="7" t="s">
        <v>172</v>
      </c>
      <c r="F143" s="145" t="s">
        <v>187</v>
      </c>
      <c r="H143" s="9">
        <v>1009.7817</v>
      </c>
      <c r="I143" s="426">
        <v>40391268</v>
      </c>
      <c r="J143" s="426"/>
    </row>
    <row r="144" spans="2:10">
      <c r="B144" s="67" t="s">
        <v>180</v>
      </c>
      <c r="C144" s="7" t="s">
        <v>590</v>
      </c>
      <c r="F144" s="66">
        <v>252.445425</v>
      </c>
      <c r="H144" s="9">
        <v>1262.2271249999999</v>
      </c>
      <c r="I144" s="426">
        <v>50489085</v>
      </c>
      <c r="J144" s="426"/>
    </row>
    <row r="145" spans="2:17">
      <c r="B145" s="67" t="s">
        <v>181</v>
      </c>
      <c r="C145" s="7" t="s">
        <v>173</v>
      </c>
      <c r="F145" s="66">
        <v>81.752949999999998</v>
      </c>
      <c r="H145" s="9">
        <v>1343.9800749999999</v>
      </c>
      <c r="I145" s="426">
        <v>53752203</v>
      </c>
      <c r="J145" s="426"/>
    </row>
    <row r="146" spans="2:17">
      <c r="B146" s="67" t="s">
        <v>181</v>
      </c>
      <c r="C146" s="7" t="s">
        <v>170</v>
      </c>
      <c r="F146" s="66">
        <v>5.42</v>
      </c>
      <c r="H146" s="9">
        <v>1349.400075</v>
      </c>
      <c r="I146" s="426">
        <v>53976003</v>
      </c>
      <c r="J146" s="426"/>
    </row>
    <row r="147" spans="2:17">
      <c r="B147" s="67" t="s">
        <v>182</v>
      </c>
      <c r="C147" s="7" t="s">
        <v>173</v>
      </c>
      <c r="F147" s="66">
        <v>90.693624999999997</v>
      </c>
      <c r="H147" s="9">
        <v>1440.0936999999999</v>
      </c>
      <c r="I147" s="426">
        <v>57603748</v>
      </c>
      <c r="J147" s="426"/>
    </row>
    <row r="148" spans="2:17">
      <c r="B148" s="67" t="s">
        <v>182</v>
      </c>
      <c r="C148" s="7" t="s">
        <v>170</v>
      </c>
      <c r="F148" s="66">
        <v>6.4514500000000004</v>
      </c>
      <c r="H148" s="9">
        <v>1446.5451499999999</v>
      </c>
      <c r="I148" s="426">
        <v>57861806</v>
      </c>
      <c r="J148" s="426"/>
    </row>
    <row r="149" spans="2:17">
      <c r="B149" s="67" t="s">
        <v>183</v>
      </c>
      <c r="C149" s="7" t="s">
        <v>171</v>
      </c>
      <c r="F149" s="66">
        <v>289.30902500000002</v>
      </c>
      <c r="H149" s="9">
        <v>1735.8541749999999</v>
      </c>
      <c r="I149" s="426">
        <v>69434167</v>
      </c>
      <c r="J149" s="426"/>
    </row>
    <row r="150" spans="2:17">
      <c r="B150" s="67" t="s">
        <v>184</v>
      </c>
      <c r="C150" s="7" t="s">
        <v>170</v>
      </c>
      <c r="F150" s="66">
        <v>12.6953</v>
      </c>
      <c r="H150" s="9">
        <v>1748.549475</v>
      </c>
      <c r="I150" s="426">
        <v>69941979</v>
      </c>
      <c r="J150" s="426"/>
    </row>
    <row r="151" spans="2:17">
      <c r="B151" s="67" t="s">
        <v>184</v>
      </c>
      <c r="C151" s="7" t="s">
        <v>591</v>
      </c>
      <c r="F151" s="66">
        <v>624.08267499999999</v>
      </c>
      <c r="H151" s="9">
        <v>2372.6321499999999</v>
      </c>
      <c r="I151" s="426">
        <v>94905286</v>
      </c>
      <c r="J151" s="426"/>
    </row>
    <row r="152" spans="2:17">
      <c r="B152" s="67" t="s">
        <v>185</v>
      </c>
      <c r="C152" s="7" t="s">
        <v>591</v>
      </c>
      <c r="F152" s="66">
        <v>0.625</v>
      </c>
      <c r="H152" s="9">
        <v>2373.2571499999999</v>
      </c>
      <c r="I152" s="426">
        <v>94930286</v>
      </c>
      <c r="J152" s="426"/>
    </row>
    <row r="153" spans="2:17">
      <c r="B153" s="67" t="s">
        <v>186</v>
      </c>
      <c r="C153" s="7" t="s">
        <v>592</v>
      </c>
      <c r="F153" s="66">
        <v>-474.65143</v>
      </c>
      <c r="H153" s="9">
        <v>1898.60572</v>
      </c>
      <c r="I153" s="426">
        <v>94930286</v>
      </c>
      <c r="J153" s="426"/>
    </row>
    <row r="154" spans="2:17">
      <c r="B154" s="67" t="s">
        <v>186</v>
      </c>
      <c r="C154" s="7" t="s">
        <v>591</v>
      </c>
      <c r="F154" s="66">
        <v>569.54340000000002</v>
      </c>
      <c r="H154" s="9">
        <v>2468.14912</v>
      </c>
      <c r="I154" s="426">
        <v>123407456</v>
      </c>
      <c r="J154" s="426"/>
    </row>
    <row r="155" spans="2:17">
      <c r="B155" s="67" t="s">
        <v>186</v>
      </c>
      <c r="C155" s="7" t="s">
        <v>170</v>
      </c>
      <c r="F155" s="66">
        <v>16.220199999999998</v>
      </c>
      <c r="H155" s="9">
        <v>2484.3693199999998</v>
      </c>
      <c r="I155" s="426">
        <v>124218466</v>
      </c>
      <c r="J155" s="426"/>
    </row>
    <row r="156" spans="2:17">
      <c r="B156" s="67" t="s">
        <v>186</v>
      </c>
      <c r="C156" s="7" t="s">
        <v>169</v>
      </c>
      <c r="F156" s="66">
        <v>112.35954</v>
      </c>
      <c r="H156" s="9">
        <v>2596.7288600000002</v>
      </c>
      <c r="I156" s="426">
        <v>129836443</v>
      </c>
      <c r="J156" s="426"/>
    </row>
    <row r="157" spans="2:17">
      <c r="B157" s="67" t="s">
        <v>588</v>
      </c>
      <c r="C157" s="7" t="s">
        <v>589</v>
      </c>
      <c r="F157" s="66">
        <v>287.58294000000001</v>
      </c>
      <c r="H157" s="9">
        <v>2884.3117999999999</v>
      </c>
      <c r="I157" s="426">
        <v>144215590</v>
      </c>
      <c r="J157" s="426"/>
    </row>
    <row r="158" spans="2:17" ht="11.25" customHeight="1">
      <c r="Q158" s="76"/>
    </row>
    <row r="159" spans="2:17">
      <c r="B159" s="12" t="s">
        <v>459</v>
      </c>
    </row>
    <row r="160" spans="2:17" ht="2.1" customHeight="1">
      <c r="B160" s="25"/>
      <c r="C160" s="6"/>
      <c r="D160" s="6"/>
      <c r="E160" s="6"/>
      <c r="F160" s="6"/>
      <c r="G160" s="6"/>
      <c r="H160" s="6"/>
      <c r="I160" s="6"/>
      <c r="J160" s="6"/>
      <c r="K160" s="6"/>
    </row>
    <row r="161" spans="2:11" ht="5.25" customHeight="1">
      <c r="B161" s="415"/>
      <c r="C161" s="415"/>
      <c r="D161" s="415"/>
      <c r="E161" s="415"/>
      <c r="F161" s="415"/>
      <c r="G161" s="415"/>
      <c r="H161" s="415"/>
      <c r="I161" s="415"/>
      <c r="J161" s="415"/>
      <c r="K161" s="415"/>
    </row>
    <row r="162" spans="2:11">
      <c r="B162" s="28"/>
      <c r="C162" s="416" t="s">
        <v>307</v>
      </c>
      <c r="D162" s="417"/>
      <c r="E162" s="417"/>
      <c r="F162" s="417"/>
      <c r="G162" s="417"/>
      <c r="H162" s="418"/>
      <c r="I162" s="416" t="s">
        <v>319</v>
      </c>
      <c r="J162" s="417"/>
      <c r="K162" s="418"/>
    </row>
    <row r="163" spans="2:11">
      <c r="B163" s="7"/>
      <c r="C163" s="7"/>
      <c r="D163" s="7"/>
      <c r="E163" s="7"/>
      <c r="F163" s="7"/>
      <c r="G163" s="7"/>
      <c r="H163" s="7"/>
      <c r="I163" s="7"/>
      <c r="J163" s="7"/>
      <c r="K163" s="7"/>
    </row>
    <row r="164" spans="2:11">
      <c r="B164" s="18" t="s">
        <v>308</v>
      </c>
      <c r="C164" s="9" t="s">
        <v>309</v>
      </c>
      <c r="D164" s="9"/>
      <c r="E164" s="9"/>
      <c r="F164" s="9"/>
      <c r="G164" s="9"/>
      <c r="H164" s="9"/>
      <c r="I164" s="9" t="s">
        <v>326</v>
      </c>
      <c r="J164" s="9"/>
      <c r="K164" s="9"/>
    </row>
    <row r="165" spans="2:11">
      <c r="B165" s="9"/>
      <c r="C165" s="9" t="s">
        <v>310</v>
      </c>
      <c r="D165" s="9"/>
      <c r="E165" s="9"/>
      <c r="F165" s="9"/>
      <c r="G165" s="9"/>
      <c r="H165" s="9"/>
      <c r="I165" s="9" t="s">
        <v>326</v>
      </c>
      <c r="J165" s="9"/>
      <c r="K165" s="9"/>
    </row>
    <row r="166" spans="2:11">
      <c r="B166" s="9"/>
      <c r="C166" s="9" t="s">
        <v>311</v>
      </c>
      <c r="D166" s="9"/>
      <c r="E166" s="9"/>
      <c r="F166" s="9"/>
      <c r="G166" s="9"/>
      <c r="H166" s="9"/>
      <c r="I166" s="9" t="s">
        <v>326</v>
      </c>
      <c r="J166" s="9"/>
      <c r="K166" s="9"/>
    </row>
    <row r="167" spans="2:11">
      <c r="B167" s="9"/>
      <c r="C167" s="9" t="s">
        <v>312</v>
      </c>
      <c r="D167" s="9"/>
      <c r="E167" s="9"/>
      <c r="F167" s="9"/>
      <c r="G167" s="9"/>
      <c r="H167" s="9"/>
      <c r="I167" s="9" t="s">
        <v>327</v>
      </c>
      <c r="J167" s="9"/>
      <c r="K167" s="9"/>
    </row>
    <row r="168" spans="2:11">
      <c r="B168" s="9"/>
      <c r="C168" s="9" t="s">
        <v>313</v>
      </c>
      <c r="D168" s="9"/>
      <c r="E168" s="9"/>
      <c r="F168" s="9"/>
      <c r="G168" s="9"/>
      <c r="H168" s="10"/>
      <c r="I168" s="9" t="s">
        <v>328</v>
      </c>
      <c r="J168" s="9"/>
      <c r="K168" s="9"/>
    </row>
    <row r="169" spans="2:11">
      <c r="B169" s="9"/>
      <c r="C169" s="9" t="s">
        <v>241</v>
      </c>
      <c r="D169" s="9"/>
      <c r="E169" s="9"/>
      <c r="F169" s="9"/>
      <c r="G169" s="9"/>
      <c r="H169" s="10"/>
      <c r="I169" s="9" t="s">
        <v>326</v>
      </c>
      <c r="J169" s="9"/>
      <c r="K169" s="9"/>
    </row>
    <row r="170" spans="2:11">
      <c r="B170" s="9"/>
      <c r="C170" s="9" t="s">
        <v>314</v>
      </c>
      <c r="D170" s="9"/>
      <c r="E170" s="9"/>
      <c r="F170" s="9"/>
      <c r="G170" s="9"/>
      <c r="H170" s="10"/>
      <c r="I170" s="9" t="s">
        <v>326</v>
      </c>
      <c r="J170" s="9"/>
      <c r="K170" s="9"/>
    </row>
    <row r="171" spans="2:11">
      <c r="B171" s="9"/>
      <c r="C171" s="9" t="s">
        <v>315</v>
      </c>
      <c r="D171" s="9"/>
      <c r="E171" s="9"/>
      <c r="F171" s="9"/>
      <c r="G171" s="9"/>
      <c r="H171" s="10"/>
      <c r="I171" s="9" t="s">
        <v>328</v>
      </c>
      <c r="J171" s="9"/>
      <c r="K171" s="9"/>
    </row>
    <row r="172" spans="2:11">
      <c r="B172" s="9"/>
      <c r="C172" s="9" t="s">
        <v>316</v>
      </c>
      <c r="D172" s="9"/>
      <c r="E172" s="9"/>
      <c r="F172" s="9"/>
      <c r="G172" s="9"/>
      <c r="H172" s="10"/>
      <c r="I172" s="9" t="s">
        <v>326</v>
      </c>
      <c r="J172" s="9"/>
      <c r="K172" s="9"/>
    </row>
    <row r="173" spans="2:11">
      <c r="B173" s="9"/>
      <c r="C173" s="9" t="s">
        <v>317</v>
      </c>
      <c r="D173" s="9"/>
      <c r="E173" s="9"/>
      <c r="F173" s="9"/>
      <c r="G173" s="9"/>
      <c r="H173" s="10"/>
      <c r="I173" s="9" t="s">
        <v>327</v>
      </c>
      <c r="J173" s="9"/>
      <c r="K173" s="9"/>
    </row>
    <row r="174" spans="2:11">
      <c r="B174" s="28"/>
      <c r="C174" s="419" t="s">
        <v>318</v>
      </c>
      <c r="D174" s="420"/>
      <c r="E174" s="420"/>
      <c r="F174" s="420"/>
      <c r="G174" s="420"/>
      <c r="H174" s="421"/>
      <c r="I174" s="30" t="s">
        <v>328</v>
      </c>
      <c r="J174" s="30"/>
      <c r="K174" s="30"/>
    </row>
    <row r="175" spans="2:11">
      <c r="B175" s="18" t="s">
        <v>487</v>
      </c>
      <c r="C175" s="9" t="s">
        <v>320</v>
      </c>
      <c r="D175" s="9"/>
      <c r="E175" s="9"/>
      <c r="F175" s="9"/>
      <c r="G175" s="9"/>
      <c r="H175" s="10"/>
      <c r="I175" s="82" t="s">
        <v>326</v>
      </c>
      <c r="J175" s="82"/>
      <c r="K175" s="82"/>
    </row>
    <row r="176" spans="2:11">
      <c r="B176" s="9"/>
      <c r="C176" s="9" t="s">
        <v>321</v>
      </c>
      <c r="D176" s="9"/>
      <c r="E176" s="9"/>
      <c r="F176" s="9"/>
      <c r="G176" s="9"/>
      <c r="H176" s="10"/>
      <c r="I176" s="9" t="s">
        <v>326</v>
      </c>
      <c r="J176" s="9"/>
      <c r="K176" s="9"/>
    </row>
    <row r="177" spans="2:11">
      <c r="B177" s="10"/>
      <c r="C177" s="9" t="s">
        <v>322</v>
      </c>
      <c r="D177" s="70"/>
      <c r="E177" s="70"/>
      <c r="F177" s="70"/>
      <c r="G177" s="70"/>
      <c r="H177" s="70"/>
      <c r="I177" s="9" t="s">
        <v>326</v>
      </c>
      <c r="J177" s="9"/>
      <c r="K177" s="9"/>
    </row>
    <row r="178" spans="2:11">
      <c r="B178" s="28"/>
      <c r="C178" s="419" t="s">
        <v>323</v>
      </c>
      <c r="D178" s="420"/>
      <c r="E178" s="420"/>
      <c r="F178" s="420"/>
      <c r="G178" s="420"/>
      <c r="H178" s="421"/>
      <c r="I178" s="30" t="s">
        <v>326</v>
      </c>
      <c r="J178" s="30"/>
      <c r="K178" s="30"/>
    </row>
    <row r="179" spans="2:11">
      <c r="B179" s="18" t="s">
        <v>324</v>
      </c>
      <c r="C179" s="9" t="s">
        <v>325</v>
      </c>
      <c r="D179" s="9"/>
      <c r="E179" s="9"/>
      <c r="F179" s="9"/>
      <c r="G179" s="9"/>
      <c r="H179" s="10"/>
      <c r="I179" s="82" t="s">
        <v>326</v>
      </c>
      <c r="J179" s="9"/>
      <c r="K179" s="9"/>
    </row>
    <row r="180" spans="2:11" ht="13.5" customHeight="1">
      <c r="B180" s="10"/>
      <c r="C180" s="9" t="s">
        <v>323</v>
      </c>
      <c r="D180" s="70"/>
      <c r="E180" s="70"/>
      <c r="F180" s="70"/>
      <c r="G180" s="70"/>
      <c r="H180" s="70"/>
      <c r="I180" s="146" t="s">
        <v>329</v>
      </c>
      <c r="J180" s="71"/>
      <c r="K180" s="71"/>
    </row>
  </sheetData>
  <mergeCells count="61">
    <mergeCell ref="I156:J156"/>
    <mergeCell ref="I157:J157"/>
    <mergeCell ref="I155:J155"/>
    <mergeCell ref="I149:J149"/>
    <mergeCell ref="I150:J150"/>
    <mergeCell ref="I151:J151"/>
    <mergeCell ref="I152:J152"/>
    <mergeCell ref="I153:J153"/>
    <mergeCell ref="I154:J154"/>
    <mergeCell ref="I134:J134"/>
    <mergeCell ref="I148:J148"/>
    <mergeCell ref="I135:J135"/>
    <mergeCell ref="I136:J136"/>
    <mergeCell ref="I137:J137"/>
    <mergeCell ref="I138:J138"/>
    <mergeCell ref="I139:J139"/>
    <mergeCell ref="I140:J140"/>
    <mergeCell ref="I141:J141"/>
    <mergeCell ref="I142:J142"/>
    <mergeCell ref="I143:J143"/>
    <mergeCell ref="I144:J144"/>
    <mergeCell ref="I145:J145"/>
    <mergeCell ref="I146:J146"/>
    <mergeCell ref="I147:J147"/>
    <mergeCell ref="C129:D129"/>
    <mergeCell ref="E134:F134"/>
    <mergeCell ref="E133:F133"/>
    <mergeCell ref="G133:H133"/>
    <mergeCell ref="G134:H134"/>
    <mergeCell ref="C174:H174"/>
    <mergeCell ref="C178:H178"/>
    <mergeCell ref="C117:D117"/>
    <mergeCell ref="B6:K6"/>
    <mergeCell ref="B78:K78"/>
    <mergeCell ref="C106:D106"/>
    <mergeCell ref="E106:F106"/>
    <mergeCell ref="C107:D107"/>
    <mergeCell ref="C108:D108"/>
    <mergeCell ref="C109:D109"/>
    <mergeCell ref="C110:D110"/>
    <mergeCell ref="C111:D111"/>
    <mergeCell ref="C112:D112"/>
    <mergeCell ref="C113:D113"/>
    <mergeCell ref="C114:D114"/>
    <mergeCell ref="C115:D115"/>
    <mergeCell ref="B161:K161"/>
    <mergeCell ref="C162:H162"/>
    <mergeCell ref="I162:K162"/>
    <mergeCell ref="C116:D116"/>
    <mergeCell ref="C134:D134"/>
    <mergeCell ref="C118:D118"/>
    <mergeCell ref="C119:D119"/>
    <mergeCell ref="C120:D120"/>
    <mergeCell ref="C121:D121"/>
    <mergeCell ref="C122:D122"/>
    <mergeCell ref="C123:D123"/>
    <mergeCell ref="C127:D127"/>
    <mergeCell ref="C124:D124"/>
    <mergeCell ref="C125:D125"/>
    <mergeCell ref="C126:D126"/>
    <mergeCell ref="C128:D128"/>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rowBreaks count="5" manualBreakCount="5">
    <brk id="34" max="16383" man="1"/>
    <brk id="76" max="10" man="1"/>
    <brk id="102" max="10" man="1"/>
    <brk id="130" max="10" man="1"/>
    <brk id="181" max="10" man="1"/>
  </rowBreaks>
  <ignoredErrors>
    <ignoredError sqref="B135 B136:B15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tabColor theme="1"/>
  </sheetPr>
  <dimension ref="A1:J43"/>
  <sheetViews>
    <sheetView showGridLines="0" zoomScale="110" zoomScaleNormal="110" zoomScalePageLayoutView="110" workbookViewId="0">
      <selection activeCell="M8" sqref="M8"/>
    </sheetView>
  </sheetViews>
  <sheetFormatPr baseColWidth="10" defaultColWidth="11.42578125" defaultRowHeight="14.25"/>
  <cols>
    <col min="1" max="1" width="2.7109375" style="2" customWidth="1"/>
    <col min="2" max="2" width="11.7109375" style="2" customWidth="1"/>
    <col min="3" max="9" width="11.42578125" style="2"/>
    <col min="10" max="10" width="2.7109375" style="2" customWidth="1"/>
    <col min="11" max="16384" width="11.42578125" style="2"/>
  </cols>
  <sheetData>
    <row r="1" spans="1:9" ht="34.5" customHeight="1">
      <c r="A1" s="180"/>
      <c r="B1" s="181" t="s">
        <v>593</v>
      </c>
      <c r="C1" s="180"/>
      <c r="D1" s="180"/>
      <c r="E1" s="181"/>
      <c r="F1" s="180"/>
    </row>
    <row r="2" spans="1:9" ht="12.75" customHeight="1">
      <c r="B2" s="46"/>
      <c r="E2" s="46"/>
    </row>
    <row r="3" spans="1:9" ht="12.75" customHeight="1">
      <c r="B3" s="386"/>
      <c r="C3" s="386"/>
      <c r="D3" s="386"/>
      <c r="E3" s="386"/>
      <c r="F3" s="386"/>
      <c r="G3" s="386"/>
      <c r="H3" s="386"/>
      <c r="I3" s="386"/>
    </row>
    <row r="4" spans="1:9" s="158" customFormat="1" ht="15" customHeight="1">
      <c r="B4" s="386"/>
      <c r="C4" s="386"/>
      <c r="D4" s="386"/>
      <c r="E4" s="386"/>
      <c r="F4" s="386"/>
      <c r="G4" s="386"/>
      <c r="H4" s="386"/>
      <c r="I4" s="386"/>
    </row>
    <row r="5" spans="1:9" ht="12" customHeight="1">
      <c r="B5" s="386"/>
      <c r="C5" s="386"/>
      <c r="D5" s="386"/>
      <c r="E5" s="386"/>
      <c r="F5" s="386"/>
      <c r="G5" s="386"/>
      <c r="H5" s="386"/>
      <c r="I5" s="386"/>
    </row>
    <row r="6" spans="1:9">
      <c r="B6" s="386"/>
      <c r="C6" s="386"/>
      <c r="D6" s="386"/>
      <c r="E6" s="386"/>
      <c r="F6" s="386"/>
      <c r="G6" s="386"/>
      <c r="H6" s="386"/>
      <c r="I6" s="386"/>
    </row>
    <row r="7" spans="1:9" ht="15.75" customHeight="1">
      <c r="B7" s="386"/>
      <c r="C7" s="386"/>
      <c r="D7" s="386"/>
      <c r="E7" s="386"/>
      <c r="F7" s="386"/>
      <c r="G7" s="386"/>
      <c r="H7" s="386"/>
      <c r="I7" s="386"/>
    </row>
    <row r="8" spans="1:9" ht="37.5" customHeight="1">
      <c r="B8" s="386"/>
      <c r="C8" s="386"/>
      <c r="D8" s="386"/>
      <c r="E8" s="386"/>
      <c r="F8" s="386"/>
      <c r="G8" s="386"/>
      <c r="H8" s="386"/>
      <c r="I8" s="386"/>
    </row>
    <row r="9" spans="1:9" ht="40.5" customHeight="1">
      <c r="B9" s="175"/>
      <c r="C9" s="176"/>
      <c r="D9" s="176"/>
      <c r="E9" s="176"/>
      <c r="F9" s="176"/>
      <c r="G9" s="176"/>
      <c r="H9" s="176"/>
      <c r="I9" s="176"/>
    </row>
    <row r="10" spans="1:9" ht="27.75" customHeight="1">
      <c r="B10" s="384"/>
      <c r="C10" s="384"/>
      <c r="D10" s="384"/>
      <c r="E10" s="384"/>
      <c r="F10" s="384"/>
      <c r="G10" s="384"/>
      <c r="H10" s="384"/>
      <c r="I10" s="384"/>
    </row>
    <row r="11" spans="1:9" ht="29.25" customHeight="1">
      <c r="B11" s="384"/>
      <c r="C11" s="384"/>
      <c r="D11" s="384"/>
      <c r="E11" s="384"/>
      <c r="F11" s="384"/>
      <c r="G11" s="384"/>
      <c r="H11" s="384"/>
      <c r="I11" s="384"/>
    </row>
    <row r="12" spans="1:9" ht="1.5" customHeight="1">
      <c r="B12" s="384"/>
      <c r="C12" s="384"/>
      <c r="D12" s="384"/>
      <c r="E12" s="384"/>
      <c r="F12" s="384"/>
      <c r="G12" s="384"/>
      <c r="H12" s="384"/>
      <c r="I12" s="384"/>
    </row>
    <row r="13" spans="1:9" ht="39" customHeight="1">
      <c r="B13" s="384"/>
      <c r="C13" s="384"/>
      <c r="D13" s="384"/>
      <c r="E13" s="384"/>
      <c r="F13" s="384"/>
      <c r="G13" s="384"/>
      <c r="H13" s="384"/>
      <c r="I13" s="384"/>
    </row>
    <row r="14" spans="1:9" ht="15.75" customHeight="1">
      <c r="B14" s="177"/>
      <c r="C14" s="176"/>
      <c r="D14" s="176"/>
      <c r="E14" s="176"/>
      <c r="F14" s="176"/>
      <c r="G14" s="176"/>
      <c r="H14" s="176"/>
      <c r="I14" s="176"/>
    </row>
    <row r="15" spans="1:9">
      <c r="B15" s="384"/>
      <c r="C15" s="384"/>
      <c r="D15" s="384"/>
      <c r="E15" s="384"/>
      <c r="F15" s="384"/>
      <c r="G15" s="384"/>
      <c r="H15" s="384"/>
      <c r="I15" s="384"/>
    </row>
    <row r="16" spans="1:9">
      <c r="B16" s="384"/>
      <c r="C16" s="384"/>
      <c r="D16" s="384"/>
      <c r="E16" s="384"/>
      <c r="F16" s="384"/>
      <c r="G16" s="384"/>
      <c r="H16" s="384"/>
      <c r="I16" s="384"/>
    </row>
    <row r="17" spans="2:9">
      <c r="B17" s="384"/>
      <c r="C17" s="384"/>
      <c r="D17" s="384"/>
      <c r="E17" s="384"/>
      <c r="F17" s="384"/>
      <c r="G17" s="384"/>
      <c r="H17" s="384"/>
      <c r="I17" s="384"/>
    </row>
    <row r="18" spans="2:9">
      <c r="B18" s="384"/>
      <c r="C18" s="384"/>
      <c r="D18" s="384"/>
      <c r="E18" s="384"/>
      <c r="F18" s="384"/>
      <c r="G18" s="384"/>
      <c r="H18" s="384"/>
      <c r="I18" s="384"/>
    </row>
    <row r="20" spans="2:9">
      <c r="B20" s="139"/>
    </row>
    <row r="21" spans="2:9">
      <c r="B21" s="139"/>
      <c r="C21" s="139"/>
      <c r="D21" s="139"/>
      <c r="E21" s="139"/>
    </row>
    <row r="22" spans="2:9">
      <c r="B22" s="139"/>
      <c r="C22" s="139"/>
      <c r="D22" s="139"/>
      <c r="E22" s="139"/>
    </row>
    <row r="23" spans="2:9">
      <c r="B23" s="139"/>
      <c r="C23" s="139"/>
      <c r="D23" s="139"/>
      <c r="E23" s="139"/>
    </row>
    <row r="24" spans="2:9">
      <c r="B24" s="139"/>
      <c r="C24" s="139"/>
      <c r="D24" s="139"/>
      <c r="E24" s="139"/>
    </row>
    <row r="25" spans="2:9">
      <c r="B25" s="139"/>
      <c r="C25" s="139"/>
      <c r="D25" s="139"/>
      <c r="E25" s="139"/>
    </row>
    <row r="30" spans="2:9" ht="14.25" customHeight="1"/>
    <row r="31" spans="2:9" ht="12.75" customHeight="1"/>
    <row r="43" spans="1:10">
      <c r="A43" s="385"/>
      <c r="B43" s="385"/>
      <c r="C43" s="385"/>
      <c r="D43" s="385"/>
      <c r="E43" s="385"/>
      <c r="F43" s="385"/>
      <c r="G43" s="385"/>
      <c r="H43" s="385"/>
      <c r="I43" s="385"/>
      <c r="J43" s="385"/>
    </row>
  </sheetData>
  <mergeCells count="4">
    <mergeCell ref="B10:I13"/>
    <mergeCell ref="B15:I18"/>
    <mergeCell ref="A43:J43"/>
    <mergeCell ref="B3:I8"/>
  </mergeCells>
  <pageMargins left="0.25" right="0.25" top="0.75" bottom="0.75" header="0.3" footer="0.3"/>
  <pageSetup paperSize="9" orientation="portrait" r:id="rId1"/>
  <headerFooter>
    <oddFooter>&amp;L_x000D_&amp;1#&amp;"Calibri"&amp;12&amp;KAF6400 F O R T R O L I G</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1"/>
  </sheetPr>
  <dimension ref="A1:G47"/>
  <sheetViews>
    <sheetView showGridLines="0" showWhiteSpace="0" zoomScale="140" zoomScaleNormal="140" zoomScaleSheetLayoutView="70" zoomScalePageLayoutView="60" workbookViewId="0">
      <selection activeCell="B1" sqref="B1"/>
    </sheetView>
  </sheetViews>
  <sheetFormatPr baseColWidth="10" defaultColWidth="11.42578125" defaultRowHeight="14.25"/>
  <cols>
    <col min="1" max="1" width="2.7109375" style="2" customWidth="1"/>
    <col min="2" max="2" width="10.7109375" style="2" customWidth="1"/>
    <col min="3" max="3" width="31" style="2" customWidth="1"/>
    <col min="4" max="4" width="4.7109375" style="2" customWidth="1"/>
    <col min="5" max="5" width="10.85546875" style="107" customWidth="1"/>
    <col min="6" max="6" width="31" style="2" customWidth="1"/>
    <col min="7" max="7" width="4.7109375" style="2" customWidth="1"/>
    <col min="8" max="16384" width="11.42578125" style="2"/>
  </cols>
  <sheetData>
    <row r="1" spans="1:7" ht="22.5">
      <c r="B1" s="46" t="s">
        <v>0</v>
      </c>
    </row>
    <row r="2" spans="1:7">
      <c r="B2" s="43"/>
      <c r="C2" s="1"/>
      <c r="D2" s="1"/>
    </row>
    <row r="3" spans="1:7">
      <c r="B3" s="1"/>
      <c r="C3" s="1"/>
      <c r="D3" s="1"/>
    </row>
    <row r="4" spans="1:7">
      <c r="A4" s="1"/>
      <c r="B4" s="93"/>
      <c r="C4" s="93"/>
      <c r="D4" s="93"/>
      <c r="E4" s="108"/>
      <c r="F4" s="85"/>
      <c r="G4" s="85"/>
    </row>
    <row r="5" spans="1:7">
      <c r="A5" s="1"/>
      <c r="B5" s="86"/>
      <c r="C5" s="86"/>
      <c r="D5" s="86"/>
      <c r="E5" s="108"/>
      <c r="F5" s="85"/>
      <c r="G5" s="85"/>
    </row>
    <row r="6" spans="1:7">
      <c r="A6" s="1"/>
      <c r="B6" s="86"/>
      <c r="C6" s="86"/>
      <c r="D6" s="86"/>
      <c r="E6" s="108"/>
      <c r="F6" s="85"/>
      <c r="G6" s="85"/>
    </row>
    <row r="7" spans="1:7" ht="22.5">
      <c r="A7" s="1"/>
      <c r="B7" s="94">
        <v>1</v>
      </c>
      <c r="C7" s="104" t="s">
        <v>373</v>
      </c>
      <c r="D7" s="104"/>
      <c r="E7" s="108"/>
      <c r="F7" s="85"/>
      <c r="G7" s="85"/>
    </row>
    <row r="8" spans="1:7">
      <c r="A8" s="1"/>
      <c r="B8" s="97"/>
      <c r="C8" s="97"/>
      <c r="D8" s="97"/>
      <c r="E8" s="108"/>
      <c r="F8" s="85"/>
      <c r="G8" s="85"/>
    </row>
    <row r="9" spans="1:7">
      <c r="A9" s="1"/>
      <c r="B9" s="105" t="s">
        <v>2</v>
      </c>
      <c r="C9" s="97" t="s">
        <v>1</v>
      </c>
      <c r="D9" s="106"/>
      <c r="E9" s="105" t="s">
        <v>252</v>
      </c>
      <c r="F9" s="97" t="s">
        <v>25</v>
      </c>
      <c r="G9" s="106"/>
    </row>
    <row r="10" spans="1:7">
      <c r="A10" s="1"/>
      <c r="B10" s="105"/>
      <c r="C10" s="106" t="s">
        <v>9</v>
      </c>
      <c r="D10" s="106"/>
      <c r="E10" s="105"/>
      <c r="F10" s="106" t="s">
        <v>25</v>
      </c>
      <c r="G10" s="106"/>
    </row>
    <row r="11" spans="1:7">
      <c r="A11" s="1"/>
      <c r="B11" s="105"/>
      <c r="C11" s="106" t="s">
        <v>49</v>
      </c>
      <c r="D11" s="106"/>
      <c r="E11" s="105"/>
      <c r="F11" s="106" t="s">
        <v>245</v>
      </c>
      <c r="G11" s="106"/>
    </row>
    <row r="12" spans="1:7">
      <c r="A12" s="1"/>
      <c r="B12" s="105"/>
      <c r="C12" s="106" t="s">
        <v>31</v>
      </c>
      <c r="D12" s="106"/>
      <c r="E12" s="105"/>
      <c r="F12" s="106" t="s">
        <v>499</v>
      </c>
      <c r="G12" s="106"/>
    </row>
    <row r="13" spans="1:7">
      <c r="A13" s="1"/>
      <c r="B13" s="105"/>
      <c r="C13" s="106"/>
      <c r="D13" s="106"/>
      <c r="E13" s="105"/>
      <c r="F13" s="106"/>
      <c r="G13" s="106"/>
    </row>
    <row r="14" spans="1:7">
      <c r="A14" s="1"/>
      <c r="B14" s="105" t="s">
        <v>3</v>
      </c>
      <c r="C14" s="97" t="s">
        <v>378</v>
      </c>
      <c r="D14" s="106"/>
      <c r="E14" s="105" t="s">
        <v>379</v>
      </c>
      <c r="F14" s="97" t="s">
        <v>26</v>
      </c>
      <c r="G14" s="106"/>
    </row>
    <row r="15" spans="1:7">
      <c r="A15" s="1"/>
      <c r="B15" s="105"/>
      <c r="C15" s="106" t="s">
        <v>147</v>
      </c>
      <c r="D15" s="106"/>
      <c r="E15" s="105"/>
      <c r="F15" s="106" t="s">
        <v>246</v>
      </c>
      <c r="G15" s="106"/>
    </row>
    <row r="16" spans="1:7">
      <c r="A16" s="1"/>
      <c r="B16" s="105"/>
      <c r="C16" s="95"/>
      <c r="D16" s="106"/>
      <c r="E16" s="105"/>
      <c r="F16" s="106" t="s">
        <v>492</v>
      </c>
      <c r="G16" s="106"/>
    </row>
    <row r="17" spans="1:7">
      <c r="A17" s="1"/>
      <c r="B17" s="105"/>
      <c r="C17" s="97"/>
      <c r="D17" s="106"/>
      <c r="E17" s="105"/>
      <c r="F17" s="106" t="s">
        <v>511</v>
      </c>
      <c r="G17" s="106"/>
    </row>
    <row r="18" spans="1:7">
      <c r="A18" s="1"/>
      <c r="B18" s="105" t="s">
        <v>115</v>
      </c>
      <c r="C18" s="97" t="s">
        <v>4</v>
      </c>
      <c r="D18" s="106"/>
      <c r="E18" s="105"/>
      <c r="F18" s="106" t="s">
        <v>249</v>
      </c>
      <c r="G18" s="106"/>
    </row>
    <row r="19" spans="1:7">
      <c r="A19" s="1"/>
      <c r="B19" s="105"/>
      <c r="C19" s="106" t="s">
        <v>17</v>
      </c>
      <c r="D19" s="106"/>
      <c r="E19" s="105"/>
      <c r="F19" s="106" t="s">
        <v>247</v>
      </c>
      <c r="G19" s="106"/>
    </row>
    <row r="20" spans="1:7">
      <c r="A20" s="1"/>
      <c r="B20" s="105"/>
      <c r="C20" s="106" t="s">
        <v>64</v>
      </c>
      <c r="D20" s="106"/>
      <c r="E20" s="105"/>
      <c r="F20" s="106" t="s">
        <v>248</v>
      </c>
      <c r="G20" s="106"/>
    </row>
    <row r="21" spans="1:7">
      <c r="A21" s="1"/>
      <c r="B21" s="105"/>
      <c r="C21" s="106" t="s">
        <v>22</v>
      </c>
      <c r="D21" s="106"/>
      <c r="E21" s="105"/>
      <c r="F21" s="106" t="s">
        <v>579</v>
      </c>
      <c r="G21" s="106"/>
    </row>
    <row r="22" spans="1:7">
      <c r="A22" s="1"/>
      <c r="B22" s="105"/>
      <c r="C22" s="106"/>
      <c r="D22" s="106"/>
      <c r="E22" s="85"/>
      <c r="F22" s="106" t="s">
        <v>578</v>
      </c>
      <c r="G22" s="106"/>
    </row>
    <row r="23" spans="1:7">
      <c r="A23" s="1"/>
      <c r="B23" s="105" t="s">
        <v>250</v>
      </c>
      <c r="C23" s="97" t="s">
        <v>5</v>
      </c>
      <c r="D23" s="106"/>
      <c r="E23" s="105" t="s">
        <v>253</v>
      </c>
      <c r="F23" s="97" t="s">
        <v>28</v>
      </c>
      <c r="G23" s="106"/>
    </row>
    <row r="24" spans="1:7">
      <c r="A24" s="1"/>
      <c r="B24" s="105"/>
      <c r="C24" s="106" t="s">
        <v>5</v>
      </c>
      <c r="D24" s="106"/>
      <c r="E24" s="105"/>
      <c r="F24" s="106" t="s">
        <v>461</v>
      </c>
      <c r="G24" s="106"/>
    </row>
    <row r="25" spans="1:7">
      <c r="A25" s="1"/>
      <c r="B25" s="105"/>
      <c r="C25" s="106" t="s">
        <v>243</v>
      </c>
      <c r="D25" s="106"/>
      <c r="E25" s="105"/>
      <c r="F25" s="106" t="s">
        <v>304</v>
      </c>
      <c r="G25" s="106"/>
    </row>
    <row r="26" spans="1:7">
      <c r="A26" s="1"/>
      <c r="B26" s="105"/>
      <c r="C26" s="106" t="s">
        <v>244</v>
      </c>
      <c r="D26" s="106"/>
      <c r="E26" s="85"/>
      <c r="F26" s="85"/>
      <c r="G26" s="106"/>
    </row>
    <row r="27" spans="1:7">
      <c r="A27" s="1"/>
      <c r="B27" s="105"/>
      <c r="C27" s="106" t="s">
        <v>126</v>
      </c>
      <c r="D27" s="106"/>
      <c r="E27" s="105" t="s">
        <v>254</v>
      </c>
      <c r="F27" s="97" t="s">
        <v>27</v>
      </c>
      <c r="G27" s="106"/>
    </row>
    <row r="28" spans="1:7">
      <c r="A28" s="1"/>
      <c r="B28" s="105"/>
      <c r="C28" s="106" t="s">
        <v>127</v>
      </c>
      <c r="D28" s="106"/>
      <c r="E28" s="105"/>
      <c r="F28" s="106" t="s">
        <v>337</v>
      </c>
      <c r="G28" s="106"/>
    </row>
    <row r="29" spans="1:7">
      <c r="A29" s="1"/>
      <c r="B29" s="105"/>
      <c r="C29" s="97"/>
      <c r="D29" s="106"/>
      <c r="E29" s="105"/>
      <c r="F29" s="106" t="s">
        <v>111</v>
      </c>
      <c r="G29" s="106"/>
    </row>
    <row r="30" spans="1:7">
      <c r="A30" s="1"/>
      <c r="B30" s="105" t="s">
        <v>251</v>
      </c>
      <c r="C30" s="97" t="s">
        <v>205</v>
      </c>
      <c r="D30" s="106"/>
      <c r="E30" s="105"/>
      <c r="F30" s="106" t="s">
        <v>342</v>
      </c>
      <c r="G30" s="106"/>
    </row>
    <row r="31" spans="1:7">
      <c r="A31" s="1"/>
      <c r="B31" s="105"/>
      <c r="C31" s="106" t="s">
        <v>201</v>
      </c>
      <c r="D31" s="106"/>
      <c r="E31" s="85"/>
      <c r="F31" s="85"/>
      <c r="G31" s="106"/>
    </row>
    <row r="32" spans="1:7">
      <c r="A32" s="1"/>
      <c r="B32" s="105"/>
      <c r="C32" s="106" t="s">
        <v>235</v>
      </c>
      <c r="D32" s="106"/>
      <c r="E32" s="85"/>
      <c r="F32" s="85"/>
      <c r="G32" s="106"/>
    </row>
    <row r="33" spans="1:7">
      <c r="A33" s="1"/>
      <c r="B33" s="105"/>
      <c r="C33" s="106" t="s">
        <v>10</v>
      </c>
      <c r="D33" s="106"/>
      <c r="E33" s="85"/>
      <c r="F33" s="85"/>
      <c r="G33" s="106"/>
    </row>
    <row r="34" spans="1:7">
      <c r="A34" s="1"/>
      <c r="B34" s="105"/>
      <c r="C34" s="106" t="s">
        <v>236</v>
      </c>
      <c r="D34" s="106"/>
      <c r="E34" s="97"/>
      <c r="F34" s="97"/>
      <c r="G34" s="106"/>
    </row>
    <row r="35" spans="1:7">
      <c r="A35" s="1"/>
      <c r="B35" s="97"/>
      <c r="C35" s="97"/>
      <c r="D35" s="106"/>
      <c r="E35" s="97"/>
      <c r="F35" s="97"/>
      <c r="G35" s="106"/>
    </row>
    <row r="36" spans="1:7" ht="12" customHeight="1">
      <c r="B36" s="97"/>
      <c r="C36" s="97"/>
      <c r="D36" s="106"/>
      <c r="E36" s="97"/>
      <c r="F36" s="97"/>
      <c r="G36" s="106"/>
    </row>
    <row r="37" spans="1:7" ht="23.25" customHeight="1">
      <c r="B37" s="94">
        <v>2</v>
      </c>
      <c r="C37" s="104" t="s">
        <v>374</v>
      </c>
      <c r="D37" s="106"/>
      <c r="E37" s="94">
        <v>3</v>
      </c>
      <c r="F37" s="104" t="s">
        <v>7</v>
      </c>
      <c r="G37" s="106"/>
    </row>
    <row r="38" spans="1:7">
      <c r="B38" s="105"/>
      <c r="C38" s="97"/>
      <c r="D38" s="106"/>
      <c r="E38" s="97"/>
      <c r="F38" s="97"/>
      <c r="G38" s="106"/>
    </row>
    <row r="39" spans="1:7">
      <c r="B39" s="105" t="s">
        <v>116</v>
      </c>
      <c r="C39" s="97" t="s">
        <v>451</v>
      </c>
      <c r="D39" s="106"/>
      <c r="E39" s="105" t="s">
        <v>155</v>
      </c>
      <c r="F39" s="97" t="s">
        <v>8</v>
      </c>
      <c r="G39" s="106"/>
    </row>
    <row r="40" spans="1:7">
      <c r="B40" s="105" t="s">
        <v>368</v>
      </c>
      <c r="C40" s="97" t="s">
        <v>380</v>
      </c>
      <c r="D40" s="106"/>
      <c r="E40" s="105" t="s">
        <v>158</v>
      </c>
      <c r="F40" s="97" t="s">
        <v>32</v>
      </c>
      <c r="G40" s="106"/>
    </row>
    <row r="41" spans="1:7">
      <c r="B41" s="105" t="s">
        <v>369</v>
      </c>
      <c r="C41" s="97" t="s">
        <v>381</v>
      </c>
      <c r="D41" s="106"/>
      <c r="E41" s="105" t="s">
        <v>376</v>
      </c>
      <c r="F41" s="97" t="s">
        <v>33</v>
      </c>
      <c r="G41" s="106"/>
    </row>
    <row r="42" spans="1:7">
      <c r="B42" s="105" t="s">
        <v>441</v>
      </c>
      <c r="C42" s="97" t="s">
        <v>30</v>
      </c>
      <c r="D42" s="106"/>
      <c r="E42" s="105" t="s">
        <v>377</v>
      </c>
      <c r="F42" s="97" t="s">
        <v>375</v>
      </c>
      <c r="G42" s="106"/>
    </row>
    <row r="43" spans="1:7">
      <c r="B43" s="105"/>
      <c r="C43" s="106" t="s">
        <v>239</v>
      </c>
      <c r="D43" s="106"/>
      <c r="E43" s="105"/>
      <c r="F43" s="106"/>
      <c r="G43" s="106"/>
    </row>
    <row r="44" spans="1:7">
      <c r="B44" s="105"/>
      <c r="C44" s="106" t="s">
        <v>241</v>
      </c>
      <c r="D44" s="106"/>
      <c r="E44" s="108"/>
      <c r="F44" s="85"/>
      <c r="G44" s="106"/>
    </row>
    <row r="45" spans="1:7">
      <c r="B45" s="105"/>
      <c r="C45" s="106" t="s">
        <v>370</v>
      </c>
      <c r="D45" s="106"/>
      <c r="E45" s="108"/>
      <c r="F45" s="85"/>
      <c r="G45" s="106"/>
    </row>
    <row r="46" spans="1:7">
      <c r="B46" s="105"/>
      <c r="C46" s="106" t="s">
        <v>434</v>
      </c>
      <c r="D46" s="106"/>
      <c r="E46" s="108"/>
      <c r="F46" s="85"/>
      <c r="G46" s="85"/>
    </row>
    <row r="47" spans="1:7">
      <c r="B47" s="105"/>
      <c r="C47" s="106" t="s">
        <v>435</v>
      </c>
      <c r="D47" s="106"/>
      <c r="E47" s="108"/>
      <c r="F47" s="85"/>
      <c r="G47" s="85"/>
    </row>
  </sheetData>
  <pageMargins left="0.25" right="0.25" top="0.75" bottom="0.75" header="0.3" footer="0.3"/>
  <pageSetup paperSize="9" orientation="portrait" r:id="rId1"/>
  <headerFooter>
    <oddFooter>&amp;L_x000D_&amp;1#&amp;"Calibri"&amp;12&amp;KAF6400 F O R T R O L I G</oddFooter>
  </headerFooter>
  <ignoredErrors>
    <ignoredError sqref="E14 E9 E27 E23 B9 B14 B18 B23 B30 B39:B4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tabColor rgb="FF002060"/>
  </sheetPr>
  <dimension ref="A1:M120"/>
  <sheetViews>
    <sheetView showGridLines="0" zoomScale="120" zoomScaleNormal="120" zoomScalePageLayoutView="120" workbookViewId="0">
      <selection activeCell="C113" sqref="C113"/>
    </sheetView>
  </sheetViews>
  <sheetFormatPr baseColWidth="10" defaultColWidth="11.42578125" defaultRowHeight="14.25"/>
  <cols>
    <col min="1" max="1" width="2.7109375" style="2" customWidth="1"/>
    <col min="2" max="2" width="34.7109375" style="2" customWidth="1"/>
    <col min="3" max="10" width="6.7109375" style="2" customWidth="1"/>
    <col min="11" max="11" width="6" style="2" customWidth="1"/>
    <col min="12" max="16384" width="11.42578125" style="2"/>
  </cols>
  <sheetData>
    <row r="1" spans="1:11" ht="22.5">
      <c r="B1" s="46" t="s">
        <v>443</v>
      </c>
    </row>
    <row r="2" spans="1:11">
      <c r="B2" s="43"/>
      <c r="C2" s="1"/>
      <c r="D2" s="1"/>
      <c r="E2" s="1"/>
      <c r="F2" s="1"/>
      <c r="G2" s="1"/>
      <c r="H2" s="1"/>
      <c r="I2" s="1"/>
      <c r="J2" s="1"/>
      <c r="K2" s="1"/>
    </row>
    <row r="3" spans="1:11">
      <c r="B3" s="1"/>
      <c r="C3" s="1"/>
      <c r="D3" s="1"/>
      <c r="E3" s="1"/>
      <c r="F3" s="1"/>
      <c r="G3" s="1"/>
      <c r="H3" s="1"/>
      <c r="I3" s="1"/>
      <c r="J3" s="1"/>
      <c r="K3" s="1"/>
    </row>
    <row r="4" spans="1:11">
      <c r="A4" s="1"/>
      <c r="B4" s="93"/>
      <c r="C4" s="93"/>
      <c r="D4" s="93"/>
      <c r="E4" s="93"/>
      <c r="F4" s="93"/>
      <c r="G4" s="93"/>
      <c r="H4" s="93"/>
      <c r="I4" s="93"/>
      <c r="J4" s="93"/>
      <c r="K4" s="87"/>
    </row>
    <row r="5" spans="1:11">
      <c r="A5" s="1"/>
      <c r="B5" s="86"/>
      <c r="C5" s="86"/>
      <c r="D5" s="86"/>
      <c r="E5" s="86"/>
      <c r="F5" s="86"/>
      <c r="G5" s="86"/>
      <c r="H5" s="86"/>
      <c r="I5" s="86"/>
      <c r="J5" s="93"/>
      <c r="K5" s="87"/>
    </row>
    <row r="6" spans="1:11">
      <c r="A6" s="1"/>
      <c r="B6" s="86"/>
      <c r="C6" s="86"/>
      <c r="D6" s="86"/>
      <c r="E6" s="86"/>
      <c r="F6" s="86"/>
      <c r="G6" s="86"/>
      <c r="H6" s="86"/>
      <c r="I6" s="86"/>
      <c r="J6" s="93"/>
      <c r="K6" s="87"/>
    </row>
    <row r="7" spans="1:11" ht="22.5">
      <c r="A7" s="1"/>
      <c r="B7" s="94" t="s">
        <v>595</v>
      </c>
      <c r="C7" s="95"/>
      <c r="D7" s="95"/>
      <c r="E7" s="96"/>
      <c r="F7" s="95"/>
      <c r="G7" s="95"/>
      <c r="H7" s="95"/>
      <c r="I7" s="96" t="s">
        <v>371</v>
      </c>
      <c r="J7" s="96">
        <v>2023</v>
      </c>
      <c r="K7" s="87"/>
    </row>
    <row r="8" spans="1:11">
      <c r="A8" s="1"/>
      <c r="B8" s="97"/>
      <c r="C8" s="97"/>
      <c r="D8" s="97"/>
      <c r="E8" s="97"/>
      <c r="F8" s="97"/>
      <c r="G8" s="97"/>
      <c r="H8" s="97"/>
      <c r="I8" s="109"/>
      <c r="J8" s="110"/>
      <c r="K8" s="87"/>
    </row>
    <row r="9" spans="1:11">
      <c r="A9" s="1"/>
      <c r="B9" s="112" t="s">
        <v>130</v>
      </c>
      <c r="C9" s="113"/>
      <c r="D9" s="113"/>
      <c r="E9" s="390">
        <v>4342.4153969999998</v>
      </c>
      <c r="F9" s="390"/>
      <c r="G9" s="98" t="s">
        <v>133</v>
      </c>
      <c r="H9" s="113"/>
      <c r="I9" s="391">
        <v>2987.7465809999999</v>
      </c>
      <c r="J9" s="391"/>
      <c r="K9" s="87"/>
    </row>
    <row r="10" spans="1:11">
      <c r="A10" s="1"/>
      <c r="B10" s="112" t="s">
        <v>16</v>
      </c>
      <c r="C10" s="113"/>
      <c r="D10" s="113"/>
      <c r="E10" s="390">
        <v>3539.6363629999996</v>
      </c>
      <c r="F10" s="390"/>
      <c r="G10" s="98" t="s">
        <v>133</v>
      </c>
      <c r="H10" s="113"/>
      <c r="I10" s="388">
        <v>2441.2076989999996</v>
      </c>
      <c r="J10" s="388"/>
      <c r="K10" s="87"/>
    </row>
    <row r="11" spans="1:11">
      <c r="A11" s="1"/>
      <c r="B11" s="112" t="s">
        <v>34</v>
      </c>
      <c r="C11" s="113"/>
      <c r="D11" s="113"/>
      <c r="E11" s="387">
        <v>17.379959560969823</v>
      </c>
      <c r="F11" s="387"/>
      <c r="G11" s="98" t="s">
        <v>132</v>
      </c>
      <c r="H11" s="113"/>
      <c r="I11" s="387">
        <v>12.95736799365255</v>
      </c>
      <c r="J11" s="387"/>
      <c r="K11" s="87"/>
    </row>
    <row r="12" spans="1:11">
      <c r="A12" s="1"/>
      <c r="B12" s="112" t="s">
        <v>134</v>
      </c>
      <c r="C12" s="113"/>
      <c r="D12" s="113"/>
      <c r="E12" s="387">
        <v>5.4761358381638701</v>
      </c>
      <c r="F12" s="387"/>
      <c r="G12" s="98" t="s">
        <v>132</v>
      </c>
      <c r="H12" s="113"/>
      <c r="I12" s="387">
        <v>12.167068337960007</v>
      </c>
      <c r="J12" s="387"/>
      <c r="K12" s="87"/>
    </row>
    <row r="13" spans="1:11">
      <c r="A13" s="1"/>
      <c r="B13" s="112" t="s">
        <v>136</v>
      </c>
      <c r="C13" s="113"/>
      <c r="D13" s="113"/>
      <c r="E13" s="387">
        <v>-0.13619795678583879</v>
      </c>
      <c r="F13" s="387"/>
      <c r="G13" s="98" t="s">
        <v>132</v>
      </c>
      <c r="H13" s="113"/>
      <c r="I13" s="387">
        <v>14.659151351162322</v>
      </c>
      <c r="J13" s="387"/>
      <c r="K13" s="87"/>
    </row>
    <row r="14" spans="1:11">
      <c r="A14" s="1"/>
      <c r="B14" s="112" t="s">
        <v>35</v>
      </c>
      <c r="C14" s="113"/>
      <c r="D14" s="113"/>
      <c r="E14" s="390">
        <v>145.89934700000001</v>
      </c>
      <c r="F14" s="390"/>
      <c r="G14" s="98" t="s">
        <v>133</v>
      </c>
      <c r="H14" s="113"/>
      <c r="I14" s="388">
        <v>-6.4631980000000002</v>
      </c>
      <c r="J14" s="388"/>
      <c r="K14" s="87"/>
    </row>
    <row r="15" spans="1:11">
      <c r="A15" s="1"/>
      <c r="B15" s="112" t="s">
        <v>135</v>
      </c>
      <c r="C15" s="113"/>
      <c r="D15" s="113"/>
      <c r="E15" s="387">
        <v>18.211478570504745</v>
      </c>
      <c r="F15" s="387"/>
      <c r="G15" s="98" t="s">
        <v>132</v>
      </c>
      <c r="H15" s="113"/>
      <c r="I15" s="387">
        <v>19.684908673424491</v>
      </c>
      <c r="J15" s="387"/>
      <c r="K15" s="87"/>
    </row>
    <row r="16" spans="1:11">
      <c r="A16" s="1"/>
      <c r="B16" s="112" t="s">
        <v>36</v>
      </c>
      <c r="C16" s="113"/>
      <c r="D16" s="113"/>
      <c r="E16" s="392">
        <v>15.569457822624903</v>
      </c>
      <c r="F16" s="392"/>
      <c r="G16" s="98" t="s">
        <v>131</v>
      </c>
      <c r="H16" s="113"/>
      <c r="I16" s="389">
        <v>11.136123703767634</v>
      </c>
      <c r="J16" s="389"/>
      <c r="K16" s="87"/>
    </row>
    <row r="17" spans="1:11">
      <c r="A17" s="1"/>
      <c r="B17" s="99"/>
      <c r="C17" s="95"/>
      <c r="D17" s="95"/>
      <c r="E17" s="100"/>
      <c r="F17" s="101"/>
      <c r="G17" s="101"/>
      <c r="H17" s="102"/>
      <c r="I17" s="111"/>
      <c r="J17" s="110"/>
      <c r="K17" s="87"/>
    </row>
    <row r="18" spans="1:11" ht="22.5">
      <c r="A18" s="1"/>
      <c r="B18" s="94" t="s">
        <v>596</v>
      </c>
      <c r="C18" s="95"/>
      <c r="D18" s="95"/>
      <c r="E18" s="100"/>
      <c r="F18" s="101"/>
      <c r="G18" s="101"/>
      <c r="H18" s="96"/>
      <c r="I18" s="96" t="s">
        <v>587</v>
      </c>
      <c r="J18" s="96">
        <v>2023</v>
      </c>
      <c r="K18" s="87"/>
    </row>
    <row r="19" spans="1:11">
      <c r="A19" s="1"/>
      <c r="B19" s="99"/>
      <c r="C19" s="95"/>
      <c r="D19" s="95"/>
      <c r="E19" s="100"/>
      <c r="F19" s="101"/>
      <c r="G19" s="101"/>
      <c r="H19" s="102"/>
      <c r="I19" s="103"/>
      <c r="J19" s="95"/>
      <c r="K19" s="87"/>
    </row>
    <row r="20" spans="1:11">
      <c r="A20" s="1"/>
      <c r="B20" s="112" t="s">
        <v>130</v>
      </c>
      <c r="C20" s="113"/>
      <c r="D20" s="113"/>
      <c r="E20" s="390">
        <v>1693.2790649999997</v>
      </c>
      <c r="F20" s="390"/>
      <c r="G20" s="98" t="s">
        <v>133</v>
      </c>
      <c r="H20" s="113"/>
      <c r="I20" s="390">
        <v>996.43081799999993</v>
      </c>
      <c r="J20" s="390"/>
      <c r="K20" s="87"/>
    </row>
    <row r="21" spans="1:11">
      <c r="A21" s="1"/>
      <c r="B21" s="112" t="s">
        <v>16</v>
      </c>
      <c r="C21" s="113"/>
      <c r="D21" s="113"/>
      <c r="E21" s="390">
        <v>1441.2408159999995</v>
      </c>
      <c r="F21" s="390"/>
      <c r="G21" s="98" t="s">
        <v>133</v>
      </c>
      <c r="H21" s="113"/>
      <c r="I21" s="390">
        <v>740.35305899999992</v>
      </c>
      <c r="J21" s="390"/>
      <c r="K21" s="87"/>
    </row>
    <row r="22" spans="1:11">
      <c r="A22" s="1"/>
      <c r="B22" s="112" t="s">
        <v>34</v>
      </c>
      <c r="C22" s="113"/>
      <c r="D22" s="113"/>
      <c r="E22" s="387">
        <v>21.014077095088535</v>
      </c>
      <c r="F22" s="387"/>
      <c r="G22" s="98" t="s">
        <v>132</v>
      </c>
      <c r="H22" s="113"/>
      <c r="I22" s="387">
        <v>11.139071435064377</v>
      </c>
      <c r="J22" s="387"/>
      <c r="K22" s="87"/>
    </row>
    <row r="23" spans="1:11">
      <c r="A23" s="1"/>
      <c r="B23" s="112" t="s">
        <v>35</v>
      </c>
      <c r="C23" s="113"/>
      <c r="D23" s="113"/>
      <c r="E23" s="390">
        <v>75.414375000000007</v>
      </c>
      <c r="F23" s="390"/>
      <c r="G23" s="98" t="s">
        <v>133</v>
      </c>
      <c r="H23" s="113"/>
      <c r="I23" s="390">
        <v>35.073110999999997</v>
      </c>
      <c r="J23" s="390"/>
      <c r="K23" s="87"/>
    </row>
    <row r="24" spans="1:11">
      <c r="A24" s="1"/>
      <c r="B24" s="112" t="s">
        <v>36</v>
      </c>
      <c r="C24" s="113"/>
      <c r="D24" s="113"/>
      <c r="E24" s="392">
        <v>6.4247095564803445</v>
      </c>
      <c r="F24" s="392"/>
      <c r="G24" s="98" t="s">
        <v>131</v>
      </c>
      <c r="H24" s="113"/>
      <c r="I24" s="392">
        <v>3.2769562789371642</v>
      </c>
      <c r="J24" s="392"/>
      <c r="K24" s="87"/>
    </row>
    <row r="25" spans="1:11">
      <c r="A25" s="1"/>
      <c r="B25" s="88"/>
      <c r="C25" s="87"/>
      <c r="D25" s="87"/>
      <c r="E25" s="89"/>
      <c r="F25" s="90"/>
      <c r="G25" s="90"/>
      <c r="H25" s="91"/>
      <c r="I25" s="92"/>
      <c r="J25" s="87"/>
      <c r="K25" s="87"/>
    </row>
    <row r="26" spans="1:11">
      <c r="A26" s="13"/>
      <c r="B26" s="88"/>
      <c r="C26" s="87"/>
      <c r="D26" s="87"/>
      <c r="E26" s="89"/>
      <c r="F26" s="90"/>
      <c r="G26" s="90"/>
      <c r="H26" s="91"/>
      <c r="I26" s="92"/>
      <c r="J26" s="87"/>
      <c r="K26" s="87"/>
    </row>
    <row r="27" spans="1:11">
      <c r="A27" s="13"/>
      <c r="B27" s="1"/>
      <c r="C27" s="1"/>
      <c r="D27" s="1"/>
      <c r="E27" s="1"/>
      <c r="F27" s="1"/>
      <c r="G27" s="1"/>
      <c r="H27" s="1"/>
      <c r="I27" s="1"/>
      <c r="J27" s="1"/>
      <c r="K27" s="1"/>
    </row>
    <row r="28" spans="1:11">
      <c r="A28" s="13"/>
      <c r="B28" s="1"/>
      <c r="C28" s="1"/>
      <c r="D28" s="1"/>
      <c r="E28" s="1"/>
      <c r="F28" s="1"/>
      <c r="G28" s="1"/>
      <c r="H28" s="1"/>
      <c r="I28" s="1"/>
      <c r="J28" s="1"/>
      <c r="K28" s="1"/>
    </row>
    <row r="29" spans="1:11">
      <c r="A29" s="13"/>
      <c r="B29" s="1"/>
      <c r="C29" s="1"/>
      <c r="D29" s="1"/>
      <c r="E29" s="1"/>
      <c r="F29" s="1"/>
      <c r="G29" s="1"/>
      <c r="H29" s="1"/>
      <c r="I29" s="1"/>
      <c r="J29" s="1"/>
      <c r="K29" s="1"/>
    </row>
    <row r="30" spans="1:11">
      <c r="A30" s="13"/>
      <c r="B30" s="1"/>
      <c r="C30" s="1"/>
      <c r="D30" s="1"/>
      <c r="E30" s="1"/>
      <c r="F30" s="1"/>
      <c r="G30" s="1"/>
      <c r="H30" s="1"/>
      <c r="I30" s="1"/>
      <c r="J30" s="1"/>
      <c r="K30" s="1"/>
    </row>
    <row r="31" spans="1:11">
      <c r="A31" s="13"/>
      <c r="B31" s="1"/>
      <c r="C31" s="1"/>
      <c r="D31" s="1"/>
      <c r="E31" s="1"/>
      <c r="F31" s="1"/>
      <c r="G31" s="1"/>
      <c r="H31" s="1"/>
      <c r="I31" s="1"/>
      <c r="J31" s="1"/>
      <c r="K31" s="1"/>
    </row>
    <row r="32" spans="1:11">
      <c r="A32" s="13"/>
      <c r="B32" s="1"/>
      <c r="C32" s="1"/>
      <c r="D32" s="1"/>
      <c r="E32" s="1"/>
      <c r="F32" s="1"/>
      <c r="G32" s="1"/>
      <c r="H32" s="1"/>
      <c r="I32" s="1"/>
      <c r="J32" s="1"/>
      <c r="K32" s="1"/>
    </row>
    <row r="33" spans="1:11">
      <c r="A33" s="13"/>
      <c r="B33" s="1"/>
      <c r="C33" s="1"/>
      <c r="D33" s="1"/>
      <c r="E33" s="1"/>
      <c r="F33" s="1"/>
      <c r="G33" s="1"/>
      <c r="H33" s="1"/>
      <c r="I33" s="1"/>
      <c r="J33" s="1"/>
      <c r="K33" s="1"/>
    </row>
    <row r="34" spans="1:11">
      <c r="A34" s="13"/>
      <c r="B34" s="1"/>
      <c r="C34" s="1"/>
      <c r="D34" s="1"/>
      <c r="E34" s="1"/>
      <c r="F34" s="1"/>
      <c r="G34" s="1"/>
      <c r="H34" s="1"/>
      <c r="I34" s="1"/>
      <c r="J34" s="1"/>
      <c r="K34" s="1"/>
    </row>
    <row r="35" spans="1:11">
      <c r="A35" s="13"/>
      <c r="B35" s="1"/>
      <c r="C35" s="1"/>
      <c r="D35" s="1"/>
      <c r="E35" s="1"/>
      <c r="F35" s="1"/>
      <c r="G35" s="1"/>
      <c r="H35" s="1"/>
      <c r="I35" s="1"/>
      <c r="J35" s="1"/>
      <c r="K35" s="1"/>
    </row>
    <row r="36" spans="1:11">
      <c r="A36" s="13"/>
      <c r="B36" s="1"/>
      <c r="C36" s="1"/>
      <c r="D36" s="1"/>
      <c r="E36" s="1"/>
      <c r="F36" s="1"/>
      <c r="G36" s="1"/>
      <c r="H36" s="1"/>
      <c r="I36" s="1"/>
      <c r="J36" s="1"/>
      <c r="K36" s="1"/>
    </row>
    <row r="37" spans="1:11">
      <c r="A37" s="13"/>
      <c r="B37" s="1"/>
      <c r="C37" s="1"/>
      <c r="D37" s="1"/>
      <c r="E37" s="1"/>
      <c r="F37" s="1"/>
      <c r="G37" s="1"/>
      <c r="H37" s="1"/>
      <c r="I37" s="1"/>
      <c r="J37" s="1"/>
      <c r="K37" s="1"/>
    </row>
    <row r="38" spans="1:11">
      <c r="A38" s="13"/>
      <c r="B38" s="1"/>
      <c r="C38" s="1"/>
      <c r="D38" s="1"/>
      <c r="E38" s="1"/>
      <c r="F38" s="1"/>
      <c r="G38" s="1"/>
      <c r="H38" s="1"/>
      <c r="I38" s="1"/>
      <c r="J38" s="1"/>
      <c r="K38" s="1"/>
    </row>
    <row r="39" spans="1:11">
      <c r="A39" s="13"/>
      <c r="B39" s="1"/>
      <c r="C39" s="1"/>
      <c r="D39" s="1"/>
      <c r="E39" s="1"/>
      <c r="F39" s="1"/>
      <c r="G39" s="1"/>
      <c r="H39" s="1"/>
      <c r="I39" s="1"/>
      <c r="J39" s="1"/>
      <c r="K39" s="1"/>
    </row>
    <row r="40" spans="1:11">
      <c r="A40" s="13"/>
      <c r="B40" s="1"/>
      <c r="C40" s="1"/>
      <c r="D40" s="1"/>
      <c r="E40" s="1"/>
      <c r="F40" s="1"/>
      <c r="G40" s="1"/>
      <c r="H40" s="1"/>
      <c r="I40" s="1"/>
      <c r="J40" s="1"/>
      <c r="K40" s="1"/>
    </row>
    <row r="41" spans="1:11">
      <c r="A41" s="13"/>
      <c r="B41" s="1"/>
      <c r="C41" s="1"/>
      <c r="D41" s="1"/>
      <c r="E41" s="1"/>
      <c r="F41" s="1"/>
      <c r="G41" s="1"/>
      <c r="H41" s="1"/>
      <c r="I41" s="1"/>
      <c r="J41" s="1"/>
      <c r="K41" s="1"/>
    </row>
    <row r="42" spans="1:11">
      <c r="A42" s="13"/>
      <c r="B42" s="1"/>
      <c r="C42" s="1"/>
      <c r="D42" s="1"/>
      <c r="E42" s="1"/>
      <c r="F42" s="1"/>
      <c r="G42" s="1"/>
      <c r="H42" s="1"/>
      <c r="I42" s="1"/>
      <c r="J42" s="1"/>
      <c r="K42" s="1"/>
    </row>
    <row r="43" spans="1:11">
      <c r="A43" s="13"/>
      <c r="B43" s="1"/>
      <c r="C43" s="1"/>
      <c r="D43" s="1"/>
      <c r="E43" s="1"/>
      <c r="F43" s="1"/>
      <c r="G43" s="1"/>
      <c r="H43" s="1"/>
      <c r="I43" s="1"/>
      <c r="J43" s="1"/>
      <c r="K43" s="1"/>
    </row>
    <row r="44" spans="1:11">
      <c r="A44" s="13"/>
      <c r="B44" s="12" t="s">
        <v>9</v>
      </c>
    </row>
    <row r="45" spans="1:11" ht="2.1" customHeight="1">
      <c r="A45" s="13"/>
      <c r="B45" s="25"/>
      <c r="C45" s="6"/>
      <c r="D45" s="6"/>
      <c r="E45" s="6"/>
      <c r="F45" s="6"/>
      <c r="G45" s="6"/>
      <c r="H45" s="6"/>
      <c r="I45" s="6"/>
      <c r="J45" s="6"/>
      <c r="K45" s="6"/>
    </row>
    <row r="46" spans="1:11">
      <c r="A46" s="13"/>
      <c r="B46" s="12"/>
    </row>
    <row r="47" spans="1:11">
      <c r="B47" s="18" t="s">
        <v>62</v>
      </c>
      <c r="C47" s="28" t="s">
        <v>597</v>
      </c>
      <c r="D47" s="29" t="s">
        <v>598</v>
      </c>
      <c r="E47" s="29" t="s">
        <v>599</v>
      </c>
      <c r="F47" s="29" t="s">
        <v>600</v>
      </c>
      <c r="G47" s="29" t="s">
        <v>601</v>
      </c>
      <c r="H47" s="29" t="s">
        <v>602</v>
      </c>
      <c r="I47" s="29" t="s">
        <v>603</v>
      </c>
      <c r="J47" s="29" t="s">
        <v>604</v>
      </c>
      <c r="K47" s="29" t="s">
        <v>605</v>
      </c>
    </row>
    <row r="48" spans="1:11" s="40" customFormat="1" ht="5.0999999999999996" customHeight="1">
      <c r="C48" s="214"/>
    </row>
    <row r="49" spans="2:13">
      <c r="B49" s="9" t="s">
        <v>43</v>
      </c>
      <c r="C49" s="15">
        <v>1355.1566519999997</v>
      </c>
      <c r="D49" s="159">
        <v>1309.7456289999998</v>
      </c>
      <c r="E49" s="159">
        <v>1306.0446199999999</v>
      </c>
      <c r="F49" s="9">
        <v>1312.4935509999998</v>
      </c>
      <c r="G49" s="9">
        <v>1190.700595</v>
      </c>
      <c r="H49" s="9">
        <v>1093.8692450000003</v>
      </c>
      <c r="I49" s="9">
        <v>1034.716756</v>
      </c>
      <c r="J49" s="9">
        <v>961.46802500000001</v>
      </c>
      <c r="K49" s="9">
        <v>814.35133099999996</v>
      </c>
    </row>
    <row r="50" spans="2:13">
      <c r="B50" s="9" t="s">
        <v>44</v>
      </c>
      <c r="C50" s="15">
        <v>552.84153500000002</v>
      </c>
      <c r="D50" s="159">
        <v>698.25281300000006</v>
      </c>
      <c r="E50" s="159">
        <v>571.97769599999992</v>
      </c>
      <c r="F50" s="9">
        <v>498.41993000000002</v>
      </c>
      <c r="G50" s="9">
        <v>484.33649000000003</v>
      </c>
      <c r="H50" s="9">
        <v>560.67854699999998</v>
      </c>
      <c r="I50" s="9">
        <v>540.91880700000002</v>
      </c>
      <c r="J50" s="9">
        <v>473.34225200000003</v>
      </c>
      <c r="K50" s="9">
        <v>490.85852299999999</v>
      </c>
    </row>
    <row r="51" spans="2:13">
      <c r="B51" s="9" t="s">
        <v>10</v>
      </c>
      <c r="C51" s="15">
        <v>670.46716000000004</v>
      </c>
      <c r="D51" s="159">
        <v>153.283761</v>
      </c>
      <c r="E51" s="159">
        <v>280.59308099999998</v>
      </c>
      <c r="F51" s="9">
        <v>571.35693600000002</v>
      </c>
      <c r="G51" s="9">
        <v>97.098866999999998</v>
      </c>
      <c r="H51" s="9">
        <v>102.71018100000001</v>
      </c>
      <c r="I51" s="9">
        <v>27.92125999999999</v>
      </c>
      <c r="J51" s="9">
        <v>162.622209</v>
      </c>
      <c r="K51" s="9">
        <v>85.638146000000006</v>
      </c>
    </row>
    <row r="52" spans="2:13">
      <c r="B52" s="10" t="s">
        <v>11</v>
      </c>
      <c r="C52" s="16">
        <v>2578.4653469999998</v>
      </c>
      <c r="D52" s="142">
        <v>2161.2822029999998</v>
      </c>
      <c r="E52" s="142">
        <v>2158.6153969999996</v>
      </c>
      <c r="F52" s="10">
        <v>2382.2704169999997</v>
      </c>
      <c r="G52" s="10">
        <v>1772.1359519999999</v>
      </c>
      <c r="H52" s="10">
        <v>1757.2579730000002</v>
      </c>
      <c r="I52" s="10">
        <v>1603.5568230000001</v>
      </c>
      <c r="J52" s="10">
        <v>1597.4324860000002</v>
      </c>
      <c r="K52" s="10">
        <v>1390.848</v>
      </c>
    </row>
    <row r="53" spans="2:13">
      <c r="B53" s="27" t="s">
        <v>47</v>
      </c>
      <c r="C53" s="260">
        <v>809.77190700000006</v>
      </c>
      <c r="D53" s="297">
        <v>818.47005200000001</v>
      </c>
      <c r="E53" s="297">
        <v>781.8062460000001</v>
      </c>
      <c r="F53" s="27">
        <v>865.73666200000002</v>
      </c>
      <c r="G53" s="27">
        <v>740.632023</v>
      </c>
      <c r="H53" s="27">
        <v>682.81314399999997</v>
      </c>
      <c r="I53" s="27">
        <v>728.22219700000005</v>
      </c>
      <c r="J53" s="27">
        <v>646.28362400000003</v>
      </c>
      <c r="K53" s="27">
        <v>583.03858500000001</v>
      </c>
      <c r="M53" s="76"/>
    </row>
    <row r="54" spans="2:13">
      <c r="B54" s="10" t="s">
        <v>12</v>
      </c>
      <c r="C54" s="16">
        <v>1768.6934399999998</v>
      </c>
      <c r="D54" s="142">
        <v>1342.8121509999996</v>
      </c>
      <c r="E54" s="142">
        <v>1376.8091509999995</v>
      </c>
      <c r="F54" s="10">
        <v>1516.5337549999997</v>
      </c>
      <c r="G54" s="10">
        <v>1031.503929</v>
      </c>
      <c r="H54" s="10">
        <v>1074.4448290000003</v>
      </c>
      <c r="I54" s="10">
        <v>875.33462600000007</v>
      </c>
      <c r="J54" s="10">
        <v>951.14886200000012</v>
      </c>
      <c r="K54" s="10">
        <v>807.80941499999994</v>
      </c>
      <c r="L54" s="76"/>
    </row>
    <row r="55" spans="2:13">
      <c r="B55" s="30" t="s">
        <v>48</v>
      </c>
      <c r="C55" s="31">
        <v>75.414375000000007</v>
      </c>
      <c r="D55" s="143">
        <v>46.916012000000002</v>
      </c>
      <c r="E55" s="143">
        <v>23.568960000000001</v>
      </c>
      <c r="F55" s="30">
        <v>20.137823000000001</v>
      </c>
      <c r="G55" s="30">
        <v>35.073110999999997</v>
      </c>
      <c r="H55" s="30">
        <v>29.212637999999998</v>
      </c>
      <c r="I55" s="30">
        <v>-70.748947000000001</v>
      </c>
      <c r="J55" s="30">
        <v>18.672799000000001</v>
      </c>
      <c r="K55" s="30">
        <v>22.404655000000002</v>
      </c>
    </row>
    <row r="56" spans="2:13">
      <c r="B56" s="10" t="s">
        <v>13</v>
      </c>
      <c r="C56" s="16">
        <v>1693.2790649999997</v>
      </c>
      <c r="D56" s="10">
        <v>1295.8961389999997</v>
      </c>
      <c r="E56" s="10">
        <v>1353.2401909999994</v>
      </c>
      <c r="F56" s="10">
        <v>1496.3959319999997</v>
      </c>
      <c r="G56" s="10">
        <v>996.43081799999993</v>
      </c>
      <c r="H56" s="10">
        <v>1045.2321910000003</v>
      </c>
      <c r="I56" s="10">
        <v>946.08357300000011</v>
      </c>
      <c r="J56" s="10">
        <v>932.47606300000007</v>
      </c>
      <c r="K56" s="10">
        <v>785.4047599999999</v>
      </c>
    </row>
    <row r="57" spans="2:13">
      <c r="B57" s="9" t="s">
        <v>14</v>
      </c>
      <c r="C57" s="15">
        <v>252.16176100000001</v>
      </c>
      <c r="D57" s="9">
        <v>276.35011400000002</v>
      </c>
      <c r="E57" s="9">
        <v>272.65831800000001</v>
      </c>
      <c r="F57" s="9">
        <v>261.89788099999998</v>
      </c>
      <c r="G57" s="9">
        <v>277.60712999999998</v>
      </c>
      <c r="H57" s="9">
        <v>159.080016</v>
      </c>
      <c r="I57" s="9">
        <v>205.54608099999999</v>
      </c>
      <c r="J57" s="9">
        <v>210.23979</v>
      </c>
      <c r="K57" s="9">
        <v>178.53161399999999</v>
      </c>
    </row>
    <row r="58" spans="2:13">
      <c r="B58" s="30" t="s">
        <v>15</v>
      </c>
      <c r="C58" s="31">
        <v>0.123512</v>
      </c>
      <c r="D58" s="30">
        <v>-4.7391810000000003</v>
      </c>
      <c r="E58" s="30">
        <v>3.0068290000000002</v>
      </c>
      <c r="F58" s="30">
        <v>12.390629000000001</v>
      </c>
      <c r="G58" s="30">
        <v>21.529371000000001</v>
      </c>
      <c r="H58" s="30">
        <v>36.536150999999997</v>
      </c>
      <c r="I58" s="30">
        <v>37.628822999999997</v>
      </c>
      <c r="J58" s="30">
        <v>45.703164999999998</v>
      </c>
      <c r="K58" s="30">
        <v>9.8184959999999997</v>
      </c>
    </row>
    <row r="59" spans="2:13">
      <c r="B59" s="32" t="s">
        <v>16</v>
      </c>
      <c r="C59" s="255">
        <v>1441.2408159999995</v>
      </c>
      <c r="D59" s="32">
        <v>1014.8068439999996</v>
      </c>
      <c r="E59" s="32">
        <v>1083.5887019999993</v>
      </c>
      <c r="F59" s="32">
        <v>1246.8886799999996</v>
      </c>
      <c r="G59" s="32">
        <v>740.35305899999992</v>
      </c>
      <c r="H59" s="32">
        <v>922.6883260000003</v>
      </c>
      <c r="I59" s="32">
        <v>778.16631500000017</v>
      </c>
      <c r="J59" s="32">
        <v>767.93943800000011</v>
      </c>
      <c r="K59" s="32">
        <v>616.69164199999989</v>
      </c>
    </row>
    <row r="61" spans="2:13">
      <c r="B61" s="18" t="s">
        <v>63</v>
      </c>
      <c r="C61" s="29" t="s">
        <v>606</v>
      </c>
      <c r="D61" s="200">
        <v>2023</v>
      </c>
      <c r="E61" s="200">
        <v>2022</v>
      </c>
      <c r="F61" s="200">
        <v>2021</v>
      </c>
      <c r="G61" s="200">
        <v>2020</v>
      </c>
    </row>
    <row r="62" spans="2:13" s="40" customFormat="1" ht="5.0999999999999996" customHeight="1">
      <c r="B62" s="42"/>
      <c r="C62" s="41"/>
      <c r="D62" s="204"/>
      <c r="E62" s="204"/>
      <c r="F62" s="204"/>
      <c r="G62" s="204"/>
    </row>
    <row r="63" spans="2:13">
      <c r="B63" s="9" t="s">
        <v>43</v>
      </c>
      <c r="C63" s="15">
        <v>4000.8893789999993</v>
      </c>
      <c r="D63" s="9">
        <v>4731.7801470000004</v>
      </c>
      <c r="E63" s="9">
        <v>3338.5163319999997</v>
      </c>
      <c r="F63" s="9">
        <v>2805.4380270000001</v>
      </c>
      <c r="G63" s="9">
        <v>2758.6243170000007</v>
      </c>
      <c r="L63" s="76"/>
    </row>
    <row r="64" spans="2:13">
      <c r="B64" s="9" t="s">
        <v>44</v>
      </c>
      <c r="C64" s="15">
        <v>1812.2981</v>
      </c>
      <c r="D64" s="9">
        <v>2084.3537729999998</v>
      </c>
      <c r="E64" s="9">
        <v>2041.6213</v>
      </c>
      <c r="F64" s="9">
        <v>2140.824564</v>
      </c>
      <c r="G64" s="9">
        <v>2516.1205599999998</v>
      </c>
      <c r="L64" s="76"/>
    </row>
    <row r="65" spans="2:13">
      <c r="B65" s="9" t="s">
        <v>10</v>
      </c>
      <c r="C65" s="15">
        <v>1074.0429219999999</v>
      </c>
      <c r="D65" s="9">
        <v>699.08724199999995</v>
      </c>
      <c r="E65" s="9">
        <v>380.05851099999995</v>
      </c>
      <c r="F65" s="9">
        <v>839.700154</v>
      </c>
      <c r="G65" s="9">
        <v>950.53287299999988</v>
      </c>
    </row>
    <row r="66" spans="2:13">
      <c r="B66" s="10" t="s">
        <v>11</v>
      </c>
      <c r="C66" s="16">
        <v>6887.2304009999989</v>
      </c>
      <c r="D66" s="10">
        <v>7515.2211619999998</v>
      </c>
      <c r="E66" s="10">
        <v>5760.1961430000001</v>
      </c>
      <c r="F66" s="10">
        <v>5785.9627450000007</v>
      </c>
      <c r="G66" s="10">
        <v>6225.1770109999998</v>
      </c>
      <c r="I66" s="76"/>
      <c r="J66" s="76"/>
      <c r="K66" s="76"/>
      <c r="M66" s="76"/>
    </row>
    <row r="67" spans="2:13">
      <c r="B67" s="27" t="s">
        <v>47</v>
      </c>
      <c r="C67" s="260">
        <v>2398.915657</v>
      </c>
      <c r="D67" s="27">
        <v>3017.4040260000002</v>
      </c>
      <c r="E67" s="27">
        <v>2443.2625049999997</v>
      </c>
      <c r="F67" s="27">
        <v>2359.854374</v>
      </c>
      <c r="G67" s="27">
        <v>2904.2098240000005</v>
      </c>
      <c r="I67" s="76"/>
    </row>
    <row r="68" spans="2:13">
      <c r="B68" s="10" t="s">
        <v>12</v>
      </c>
      <c r="C68" s="16">
        <v>4488.3147439999993</v>
      </c>
      <c r="D68" s="10">
        <v>4497.8171359999997</v>
      </c>
      <c r="E68" s="10">
        <v>3316.9336380000004</v>
      </c>
      <c r="F68" s="10">
        <v>3426.1083710000007</v>
      </c>
      <c r="G68" s="10">
        <v>3320.9671869999993</v>
      </c>
      <c r="H68" s="76"/>
    </row>
    <row r="69" spans="2:13">
      <c r="B69" s="30" t="s">
        <v>48</v>
      </c>
      <c r="C69" s="31">
        <v>145.89934700000001</v>
      </c>
      <c r="D69" s="30">
        <v>13.674626</v>
      </c>
      <c r="E69" s="30">
        <v>-6.9468129999999997</v>
      </c>
      <c r="F69" s="30">
        <v>160.56366199999999</v>
      </c>
      <c r="G69" s="30">
        <v>951.44130199999995</v>
      </c>
    </row>
    <row r="70" spans="2:13">
      <c r="B70" s="10" t="s">
        <v>13</v>
      </c>
      <c r="C70" s="16">
        <v>4342.4153969999998</v>
      </c>
      <c r="D70" s="10">
        <v>4484.1425099999997</v>
      </c>
      <c r="E70" s="10">
        <v>3323.8804510000004</v>
      </c>
      <c r="F70" s="10">
        <v>3265.5447090000007</v>
      </c>
      <c r="G70" s="10">
        <v>2370</v>
      </c>
      <c r="H70" s="76"/>
      <c r="J70" s="76"/>
    </row>
    <row r="71" spans="2:13">
      <c r="B71" s="9" t="s">
        <v>14</v>
      </c>
      <c r="C71" s="15">
        <v>801.17019400000004</v>
      </c>
      <c r="D71" s="9">
        <v>904.13110800000004</v>
      </c>
      <c r="E71" s="9">
        <v>718.15086199999996</v>
      </c>
      <c r="F71" s="9">
        <v>563.24434099999996</v>
      </c>
      <c r="G71" s="9">
        <v>400.21987799999999</v>
      </c>
      <c r="I71" s="76"/>
      <c r="J71" s="76"/>
    </row>
    <row r="72" spans="2:13">
      <c r="B72" s="30" t="s">
        <v>15</v>
      </c>
      <c r="C72" s="31">
        <v>-1.60884</v>
      </c>
      <c r="D72" s="30">
        <v>108.084974</v>
      </c>
      <c r="E72" s="30">
        <v>178.96575899999999</v>
      </c>
      <c r="F72" s="30">
        <v>199.84670299999999</v>
      </c>
      <c r="G72" s="30">
        <v>8.7643500000000003</v>
      </c>
    </row>
    <row r="73" spans="2:13">
      <c r="B73" s="32" t="s">
        <v>16</v>
      </c>
      <c r="C73" s="255">
        <v>3539.6363629999996</v>
      </c>
      <c r="D73" s="32">
        <v>3688.0963759999995</v>
      </c>
      <c r="E73" s="32">
        <v>2784.6953480000006</v>
      </c>
      <c r="F73" s="32">
        <v>2902.1470730000005</v>
      </c>
      <c r="G73" s="32">
        <v>1977.8815520000007</v>
      </c>
      <c r="H73" s="76"/>
    </row>
    <row r="76" spans="2:13">
      <c r="B76" s="12" t="s">
        <v>49</v>
      </c>
    </row>
    <row r="77" spans="2:13" ht="2.1" customHeight="1">
      <c r="B77" s="25"/>
      <c r="C77" s="6"/>
      <c r="D77" s="6"/>
      <c r="E77" s="6"/>
      <c r="F77" s="6"/>
      <c r="G77" s="6"/>
      <c r="H77" s="6"/>
      <c r="I77" s="6"/>
      <c r="J77" s="6"/>
      <c r="K77" s="6"/>
    </row>
    <row r="78" spans="2:13">
      <c r="B78" s="12"/>
      <c r="C78" s="33" t="s">
        <v>607</v>
      </c>
      <c r="D78" s="33" t="s">
        <v>608</v>
      </c>
      <c r="E78" s="33" t="s">
        <v>609</v>
      </c>
      <c r="F78" s="33" t="s">
        <v>50</v>
      </c>
      <c r="G78" s="33" t="s">
        <v>607</v>
      </c>
      <c r="H78" s="33" t="s">
        <v>608</v>
      </c>
      <c r="I78" s="33" t="s">
        <v>609</v>
      </c>
      <c r="J78" s="33" t="s">
        <v>50</v>
      </c>
      <c r="K78" s="33" t="s">
        <v>607</v>
      </c>
    </row>
    <row r="79" spans="2:13">
      <c r="B79" s="18" t="s">
        <v>62</v>
      </c>
      <c r="C79" s="28">
        <v>2024</v>
      </c>
      <c r="D79" s="29">
        <v>2024</v>
      </c>
      <c r="E79" s="29">
        <v>2024</v>
      </c>
      <c r="F79" s="29">
        <v>2023</v>
      </c>
      <c r="G79" s="29">
        <v>2023</v>
      </c>
      <c r="H79" s="29">
        <v>2023</v>
      </c>
      <c r="I79" s="29">
        <v>2023</v>
      </c>
      <c r="J79" s="29">
        <v>2022</v>
      </c>
      <c r="K79" s="29">
        <v>2022</v>
      </c>
    </row>
    <row r="80" spans="2:13" ht="5.0999999999999996" customHeight="1">
      <c r="B80" s="7"/>
      <c r="C80" s="201"/>
      <c r="D80" s="207"/>
      <c r="E80" s="207"/>
      <c r="F80" s="207"/>
      <c r="G80" s="207"/>
      <c r="H80" s="207"/>
      <c r="I80" s="207"/>
      <c r="J80" s="207"/>
      <c r="K80" s="207"/>
    </row>
    <row r="81" spans="2:11">
      <c r="B81" s="9" t="s">
        <v>18</v>
      </c>
      <c r="C81" s="15">
        <v>245951.18731299997</v>
      </c>
      <c r="D81" s="9">
        <v>243363.21806300001</v>
      </c>
      <c r="E81" s="9">
        <v>235720.83938700001</v>
      </c>
      <c r="F81" s="9">
        <v>232716.52780099999</v>
      </c>
      <c r="G81" s="9">
        <v>243472.47892300002</v>
      </c>
      <c r="H81" s="9">
        <v>248806.20157400001</v>
      </c>
      <c r="I81" s="9">
        <v>228207.16577600001</v>
      </c>
      <c r="J81" s="9">
        <v>223311.78041599999</v>
      </c>
      <c r="K81" s="9">
        <v>218917.66394600004</v>
      </c>
    </row>
    <row r="82" spans="2:11">
      <c r="B82" s="9" t="s">
        <v>19</v>
      </c>
      <c r="C82" s="15">
        <v>244657.20268700004</v>
      </c>
      <c r="D82" s="9">
        <v>239542.02872449998</v>
      </c>
      <c r="E82" s="9">
        <v>234218.68359450001</v>
      </c>
      <c r="F82" s="9">
        <v>238094.50336200002</v>
      </c>
      <c r="G82" s="9">
        <v>246139.34025049995</v>
      </c>
      <c r="H82" s="9">
        <v>238506.68367649999</v>
      </c>
      <c r="I82" s="9">
        <v>225759.473096</v>
      </c>
      <c r="J82" s="9">
        <v>221114.72217099997</v>
      </c>
      <c r="K82" s="9">
        <v>218187.93967499997</v>
      </c>
    </row>
    <row r="83" spans="2:11" ht="5.0999999999999996" customHeight="1">
      <c r="B83" s="9"/>
      <c r="C83" s="147"/>
      <c r="D83" s="272"/>
      <c r="E83" s="272"/>
      <c r="F83" s="272"/>
      <c r="G83" s="272"/>
      <c r="H83" s="272"/>
      <c r="I83" s="272"/>
      <c r="J83" s="272"/>
      <c r="K83" s="272"/>
    </row>
    <row r="84" spans="2:11">
      <c r="B84" s="9" t="s">
        <v>405</v>
      </c>
      <c r="C84" s="15">
        <v>247147.96961268003</v>
      </c>
      <c r="D84" s="9">
        <v>241832.17663670034</v>
      </c>
      <c r="E84" s="9">
        <v>238270.48511583995</v>
      </c>
      <c r="F84" s="9">
        <v>236329.36463877006</v>
      </c>
      <c r="G84" s="9">
        <v>234316.48083116047</v>
      </c>
      <c r="H84" s="9">
        <v>232099.91912638996</v>
      </c>
      <c r="I84" s="9">
        <v>213967.24953586038</v>
      </c>
      <c r="J84" s="9">
        <v>211244.11525367026</v>
      </c>
      <c r="K84" s="9">
        <v>208899.53201341021</v>
      </c>
    </row>
    <row r="85" spans="2:11">
      <c r="B85" s="9" t="s">
        <v>20</v>
      </c>
      <c r="C85" s="15">
        <v>138042.31965700001</v>
      </c>
      <c r="D85" s="9">
        <v>139660.76027699999</v>
      </c>
      <c r="E85" s="9">
        <v>134395.144791</v>
      </c>
      <c r="F85" s="9">
        <v>132889.43153</v>
      </c>
      <c r="G85" s="9">
        <v>138230.46459799999</v>
      </c>
      <c r="H85" s="9">
        <v>140163.599724</v>
      </c>
      <c r="I85" s="9">
        <v>123529.105947</v>
      </c>
      <c r="J85" s="9">
        <v>122009.61736600001</v>
      </c>
      <c r="K85" s="9">
        <v>120557.725196</v>
      </c>
    </row>
    <row r="86" spans="2:11" ht="5.0999999999999996" customHeight="1">
      <c r="B86" s="9"/>
      <c r="C86" s="147"/>
      <c r="D86" s="272"/>
      <c r="E86" s="272"/>
      <c r="F86" s="272"/>
      <c r="G86" s="272"/>
      <c r="H86" s="272"/>
      <c r="I86" s="272"/>
      <c r="J86" s="272"/>
      <c r="K86" s="272"/>
    </row>
    <row r="87" spans="2:11">
      <c r="B87" s="30" t="s">
        <v>21</v>
      </c>
      <c r="C87" s="31">
        <v>29674.462294999998</v>
      </c>
      <c r="D87" s="30">
        <v>27879.217993000002</v>
      </c>
      <c r="E87" s="30">
        <v>27004.457825000001</v>
      </c>
      <c r="F87" s="30">
        <v>28596.668047000006</v>
      </c>
      <c r="G87" s="30">
        <v>27471.058007</v>
      </c>
      <c r="H87" s="30">
        <v>26974.628883999998</v>
      </c>
      <c r="I87" s="30">
        <v>24092.406427999998</v>
      </c>
      <c r="J87" s="30">
        <v>25008.750738999999</v>
      </c>
      <c r="K87" s="30">
        <v>23863.273188000006</v>
      </c>
    </row>
    <row r="88" spans="2:11">
      <c r="B88" s="9" t="s">
        <v>488</v>
      </c>
      <c r="C88" s="9"/>
      <c r="D88" s="9"/>
      <c r="E88" s="9"/>
      <c r="F88" s="9"/>
      <c r="G88" s="9"/>
      <c r="H88" s="7"/>
      <c r="I88" s="7"/>
      <c r="J88" s="7"/>
      <c r="K88" s="7"/>
    </row>
    <row r="90" spans="2:11">
      <c r="B90" s="18" t="s">
        <v>63</v>
      </c>
      <c r="C90" s="29" t="s">
        <v>606</v>
      </c>
      <c r="D90" s="200">
        <v>2023</v>
      </c>
      <c r="E90" s="200">
        <v>2022</v>
      </c>
      <c r="F90" s="200">
        <v>2021</v>
      </c>
      <c r="G90" s="200">
        <v>2020</v>
      </c>
    </row>
    <row r="91" spans="2:11" s="40" customFormat="1" ht="5.0999999999999996" customHeight="1">
      <c r="C91" s="245"/>
      <c r="D91" s="204"/>
      <c r="E91" s="204"/>
      <c r="F91" s="204"/>
      <c r="G91" s="204"/>
    </row>
    <row r="92" spans="2:11">
      <c r="B92" s="9" t="s">
        <v>18</v>
      </c>
      <c r="C92" s="15">
        <v>245951.18731299997</v>
      </c>
      <c r="D92" s="9">
        <v>232716.52780099999</v>
      </c>
      <c r="E92" s="9">
        <v>223109.780417</v>
      </c>
      <c r="F92" s="9">
        <v>198844.64092899999</v>
      </c>
      <c r="G92" s="9">
        <v>187911.91592700002</v>
      </c>
    </row>
    <row r="93" spans="2:11">
      <c r="B93" s="9" t="s">
        <v>533</v>
      </c>
      <c r="C93" s="15">
        <v>239437.94314075002</v>
      </c>
      <c r="D93" s="9">
        <v>235302.83089840002</v>
      </c>
      <c r="E93" s="9">
        <v>213111.9190316</v>
      </c>
      <c r="F93" s="9">
        <v>196228.77445899998</v>
      </c>
      <c r="G93" s="9">
        <v>183428.0500162</v>
      </c>
    </row>
    <row r="94" spans="2:11" ht="5.0999999999999996" customHeight="1">
      <c r="B94" s="9"/>
      <c r="C94" s="147"/>
      <c r="D94" s="9"/>
      <c r="E94" s="9"/>
      <c r="F94" s="9"/>
      <c r="G94" s="9"/>
    </row>
    <row r="95" spans="2:11">
      <c r="B95" s="9" t="s">
        <v>405</v>
      </c>
      <c r="C95" s="15">
        <v>247147.96961268003</v>
      </c>
      <c r="D95" s="9">
        <v>236329.36463877006</v>
      </c>
      <c r="E95" s="9">
        <v>211244.11525367026</v>
      </c>
      <c r="F95" s="9">
        <v>195352.7130877701</v>
      </c>
      <c r="G95" s="9">
        <v>182801.32446267045</v>
      </c>
    </row>
    <row r="96" spans="2:11">
      <c r="B96" s="9" t="s">
        <v>20</v>
      </c>
      <c r="C96" s="15">
        <v>138042.31965700001</v>
      </c>
      <c r="D96" s="9">
        <v>132889.43153</v>
      </c>
      <c r="E96" s="9">
        <v>122009.61736600001</v>
      </c>
      <c r="F96" s="9">
        <v>111286.02205499999</v>
      </c>
      <c r="G96" s="9">
        <v>97528.676624999993</v>
      </c>
    </row>
    <row r="97" spans="2:11" ht="5.0999999999999996" customHeight="1">
      <c r="B97" s="9"/>
      <c r="C97" s="147"/>
      <c r="D97" s="9"/>
      <c r="E97" s="9"/>
      <c r="F97" s="9"/>
      <c r="G97" s="9"/>
    </row>
    <row r="98" spans="2:11">
      <c r="B98" s="30" t="s">
        <v>21</v>
      </c>
      <c r="C98" s="31">
        <v>29674.462294999998</v>
      </c>
      <c r="D98" s="30">
        <v>28596.668047000006</v>
      </c>
      <c r="E98" s="30">
        <v>25008.750738999999</v>
      </c>
      <c r="F98" s="30">
        <v>23241.404213000002</v>
      </c>
      <c r="G98" s="30">
        <v>21309.746222999998</v>
      </c>
    </row>
    <row r="99" spans="2:11">
      <c r="B99" s="9" t="s">
        <v>488</v>
      </c>
      <c r="G99" s="7"/>
      <c r="H99" s="7"/>
      <c r="I99" s="7"/>
      <c r="J99" s="7"/>
      <c r="K99" s="7"/>
    </row>
    <row r="100" spans="2:11">
      <c r="B100" s="19"/>
      <c r="G100" s="7"/>
      <c r="H100" s="7"/>
      <c r="I100" s="7"/>
      <c r="J100" s="7"/>
      <c r="K100" s="7"/>
    </row>
    <row r="101" spans="2:11">
      <c r="B101" s="12" t="s">
        <v>31</v>
      </c>
      <c r="C101" s="1"/>
      <c r="D101" s="1"/>
      <c r="E101" s="1"/>
      <c r="F101" s="1"/>
      <c r="G101" s="1"/>
      <c r="H101" s="1"/>
      <c r="I101" s="1"/>
      <c r="J101" s="1"/>
      <c r="K101" s="1"/>
    </row>
    <row r="102" spans="2:11" ht="2.1" customHeight="1">
      <c r="B102" s="25"/>
      <c r="C102" s="6"/>
      <c r="D102" s="6"/>
      <c r="E102" s="6"/>
      <c r="F102" s="6"/>
      <c r="G102" s="6"/>
      <c r="H102" s="6"/>
      <c r="I102" s="6"/>
      <c r="J102" s="6"/>
      <c r="K102" s="6"/>
    </row>
    <row r="103" spans="2:11">
      <c r="B103" s="12"/>
    </row>
    <row r="104" spans="2:11">
      <c r="B104" s="18" t="s">
        <v>61</v>
      </c>
      <c r="C104" s="28" t="s">
        <v>597</v>
      </c>
      <c r="D104" s="29" t="s">
        <v>598</v>
      </c>
      <c r="E104" s="29" t="s">
        <v>599</v>
      </c>
      <c r="F104" s="29" t="s">
        <v>600</v>
      </c>
      <c r="G104" s="29" t="s">
        <v>601</v>
      </c>
      <c r="H104" s="29" t="s">
        <v>602</v>
      </c>
      <c r="I104" s="29" t="s">
        <v>603</v>
      </c>
      <c r="J104" s="29" t="s">
        <v>604</v>
      </c>
      <c r="K104" s="29" t="s">
        <v>605</v>
      </c>
    </row>
    <row r="105" spans="2:11" s="40" customFormat="1" ht="5.0999999999999996" customHeight="1">
      <c r="C105" s="41"/>
    </row>
    <row r="106" spans="2:11">
      <c r="B106" s="9" t="s">
        <v>37</v>
      </c>
      <c r="C106" s="311">
        <v>153.46</v>
      </c>
      <c r="D106" s="22">
        <v>151.12</v>
      </c>
      <c r="E106" s="22">
        <v>137.80000000000001</v>
      </c>
      <c r="F106" s="22">
        <v>141.80000000000001</v>
      </c>
      <c r="G106" s="22">
        <v>137.19999999999999</v>
      </c>
      <c r="H106" s="22">
        <v>141</v>
      </c>
      <c r="I106" s="22">
        <v>123.6</v>
      </c>
      <c r="J106" s="22">
        <v>127.4</v>
      </c>
      <c r="K106" s="22">
        <v>111.4</v>
      </c>
    </row>
    <row r="107" spans="2:11">
      <c r="B107" s="9" t="s">
        <v>38</v>
      </c>
      <c r="C107" s="311">
        <v>144.20707300000001</v>
      </c>
      <c r="D107" s="22">
        <v>144.18950000000001</v>
      </c>
      <c r="E107" s="22">
        <v>144.12970999999999</v>
      </c>
      <c r="F107" s="22">
        <v>144.203845</v>
      </c>
      <c r="G107" s="22">
        <v>143.81799799999999</v>
      </c>
      <c r="H107" s="22">
        <v>143.79558299999999</v>
      </c>
      <c r="I107" s="22">
        <v>129.428573</v>
      </c>
      <c r="J107" s="22">
        <v>129.28565800000001</v>
      </c>
      <c r="K107" s="22">
        <v>129.285438</v>
      </c>
    </row>
    <row r="108" spans="2:11">
      <c r="B108" s="9" t="s">
        <v>39</v>
      </c>
      <c r="C108" s="311">
        <v>124.04735412574463</v>
      </c>
      <c r="D108" s="22">
        <v>117.31033410948302</v>
      </c>
      <c r="E108" s="22">
        <v>113.23653879189176</v>
      </c>
      <c r="F108" s="22">
        <v>120.47549913295093</v>
      </c>
      <c r="G108" s="22">
        <v>116.38948110199865</v>
      </c>
      <c r="H108" s="22">
        <v>112.80634925080336</v>
      </c>
      <c r="I108" s="22">
        <v>105.62564403560741</v>
      </c>
      <c r="J108" s="22">
        <v>109.86084389102038</v>
      </c>
      <c r="K108" s="22">
        <v>107.19198438078075</v>
      </c>
    </row>
    <row r="109" spans="2:11">
      <c r="B109" s="9" t="s">
        <v>40</v>
      </c>
      <c r="C109" s="311">
        <v>6.4247095564803445</v>
      </c>
      <c r="D109" s="22">
        <v>4.4303554926737796</v>
      </c>
      <c r="E109" s="22">
        <v>4.6822617649737053</v>
      </c>
      <c r="F109" s="22">
        <v>5.6175250316011249</v>
      </c>
      <c r="G109" s="22">
        <v>3.2769562789371642</v>
      </c>
      <c r="H109" s="22">
        <v>4.2080747395784899</v>
      </c>
      <c r="I109" s="22">
        <v>3.5145700246895784</v>
      </c>
      <c r="J109" s="22">
        <v>3.5303167152124075</v>
      </c>
      <c r="K109" s="22">
        <v>2.8941189504504372</v>
      </c>
    </row>
    <row r="110" spans="2:11">
      <c r="B110" s="9" t="s">
        <v>41</v>
      </c>
      <c r="C110" s="311">
        <v>5.9714761675572987</v>
      </c>
      <c r="D110" s="22">
        <v>8.527532398353717</v>
      </c>
      <c r="E110" s="22">
        <v>7.3575553288600615</v>
      </c>
      <c r="F110" s="22">
        <v>6.3106082840001037</v>
      </c>
      <c r="G110" s="22">
        <v>10.467030097552822</v>
      </c>
      <c r="H110" s="22">
        <v>8.3767523586168267</v>
      </c>
      <c r="I110" s="22">
        <v>8.7919716445909248</v>
      </c>
      <c r="J110" s="22">
        <v>9.0218534395953451</v>
      </c>
      <c r="K110" s="22">
        <v>9.6229631458877876</v>
      </c>
    </row>
    <row r="111" spans="2:11">
      <c r="B111" s="30" t="s">
        <v>42</v>
      </c>
      <c r="C111" s="312">
        <v>1.2371082082447344</v>
      </c>
      <c r="D111" s="296">
        <v>1.2882070547933415</v>
      </c>
      <c r="E111" s="296">
        <v>1.2169216886190017</v>
      </c>
      <c r="F111" s="296">
        <v>1.1770028015697731</v>
      </c>
      <c r="G111" s="296">
        <v>1.1788006845718635</v>
      </c>
      <c r="H111" s="296">
        <v>1.2499296443546226</v>
      </c>
      <c r="I111" s="296">
        <v>1.1701703798211471</v>
      </c>
      <c r="J111" s="296">
        <v>1.1596488383648145</v>
      </c>
      <c r="K111" s="296">
        <v>1.0392568123776029</v>
      </c>
    </row>
    <row r="113" spans="2:9">
      <c r="B113" s="18" t="s">
        <v>95</v>
      </c>
      <c r="C113" s="29" t="s">
        <v>606</v>
      </c>
      <c r="D113" s="29">
        <v>2023</v>
      </c>
      <c r="E113" s="29">
        <v>2022</v>
      </c>
      <c r="F113" s="29">
        <v>2021</v>
      </c>
      <c r="G113" s="29">
        <v>2020</v>
      </c>
    </row>
    <row r="114" spans="2:9" s="40" customFormat="1" ht="5.0999999999999996" customHeight="1">
      <c r="C114" s="41"/>
      <c r="D114" s="182"/>
      <c r="E114" s="182"/>
      <c r="F114" s="182"/>
      <c r="G114" s="182"/>
    </row>
    <row r="115" spans="2:9">
      <c r="B115" s="9" t="s">
        <v>37</v>
      </c>
      <c r="C115" s="311">
        <v>153.46</v>
      </c>
      <c r="D115" s="22">
        <v>141.80000000000001</v>
      </c>
      <c r="E115" s="22">
        <v>127.4</v>
      </c>
      <c r="F115" s="22">
        <v>149</v>
      </c>
      <c r="G115" s="22">
        <v>97.6</v>
      </c>
    </row>
    <row r="116" spans="2:9">
      <c r="B116" s="9" t="s">
        <v>38</v>
      </c>
      <c r="C116" s="311">
        <v>144.20707300000001</v>
      </c>
      <c r="D116" s="22">
        <v>144.203845</v>
      </c>
      <c r="E116" s="22">
        <v>129.28565800000001</v>
      </c>
      <c r="F116" s="22">
        <v>129.387801</v>
      </c>
      <c r="G116" s="22">
        <v>129.39082400000001</v>
      </c>
    </row>
    <row r="117" spans="2:9">
      <c r="B117" s="9" t="s">
        <v>39</v>
      </c>
      <c r="C117" s="311">
        <v>124.04735412574463</v>
      </c>
      <c r="D117" s="22">
        <v>120.47549913295093</v>
      </c>
      <c r="E117" s="22">
        <v>109.86084389102038</v>
      </c>
      <c r="F117" s="22">
        <v>103.48102799457509</v>
      </c>
      <c r="G117" s="22">
        <v>94.712860038902789</v>
      </c>
      <c r="I117" s="139"/>
    </row>
    <row r="118" spans="2:9">
      <c r="B118" s="9" t="s">
        <v>40</v>
      </c>
      <c r="C118" s="311">
        <v>15.569457822624903</v>
      </c>
      <c r="D118" s="22">
        <v>16.877416206348535</v>
      </c>
      <c r="E118" s="22">
        <v>12.817983556577831</v>
      </c>
      <c r="F118" s="22">
        <v>13.313169390399</v>
      </c>
      <c r="G118" s="22">
        <v>8.8668897654386196</v>
      </c>
    </row>
    <row r="119" spans="2:9">
      <c r="B119" s="9" t="s">
        <v>41</v>
      </c>
      <c r="C119" s="311">
        <v>7.2796369206446556</v>
      </c>
      <c r="D119" s="22">
        <v>8.4017599771380382</v>
      </c>
      <c r="E119" s="22">
        <v>9.9391608233591384</v>
      </c>
      <c r="F119" s="22">
        <v>11.191925501034612</v>
      </c>
      <c r="G119" s="22">
        <v>11.007241838104886</v>
      </c>
    </row>
    <row r="120" spans="2:9">
      <c r="B120" s="30" t="s">
        <v>42</v>
      </c>
      <c r="C120" s="312">
        <v>1.2371082082447344</v>
      </c>
      <c r="D120" s="296">
        <v>1.1770028015697731</v>
      </c>
      <c r="E120" s="296">
        <v>1.1596488383648145</v>
      </c>
      <c r="F120" s="296">
        <v>1.4398774624447219</v>
      </c>
      <c r="G120" s="296">
        <v>1.0304830828665856</v>
      </c>
    </row>
  </sheetData>
  <mergeCells count="26">
    <mergeCell ref="I20:J20"/>
    <mergeCell ref="I21:J21"/>
    <mergeCell ref="I22:J22"/>
    <mergeCell ref="I24:J24"/>
    <mergeCell ref="E20:F20"/>
    <mergeCell ref="E21:F21"/>
    <mergeCell ref="E22:F22"/>
    <mergeCell ref="E23:F23"/>
    <mergeCell ref="E24:F24"/>
    <mergeCell ref="I23:J23"/>
    <mergeCell ref="I13:J13"/>
    <mergeCell ref="I14:J14"/>
    <mergeCell ref="I15:J15"/>
    <mergeCell ref="I16:J16"/>
    <mergeCell ref="E9:F9"/>
    <mergeCell ref="E10:F10"/>
    <mergeCell ref="E11:F11"/>
    <mergeCell ref="E12:F12"/>
    <mergeCell ref="E13:F13"/>
    <mergeCell ref="E14:F14"/>
    <mergeCell ref="I10:J10"/>
    <mergeCell ref="I11:J11"/>
    <mergeCell ref="I12:J12"/>
    <mergeCell ref="I9:J9"/>
    <mergeCell ref="E15:F15"/>
    <mergeCell ref="E16:F16"/>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G&amp;R6</oddFooter>
  </headerFooter>
  <rowBreaks count="2" manualBreakCount="2">
    <brk id="43" max="16383" man="1"/>
    <brk id="8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tabColor rgb="FF002060"/>
  </sheetPr>
  <dimension ref="A1:O26"/>
  <sheetViews>
    <sheetView showGridLines="0" zoomScale="160" zoomScaleNormal="160" zoomScalePageLayoutView="110" workbookViewId="0">
      <selection activeCell="C6" sqref="C6:D6"/>
    </sheetView>
  </sheetViews>
  <sheetFormatPr baseColWidth="10" defaultColWidth="11.42578125" defaultRowHeight="14.25"/>
  <cols>
    <col min="1" max="1" width="2.7109375" style="2" customWidth="1"/>
    <col min="2" max="2" width="37.5703125" style="2" customWidth="1"/>
    <col min="3" max="4" width="5.42578125" style="2" customWidth="1"/>
    <col min="5" max="10" width="6.7109375" style="2" customWidth="1"/>
    <col min="11" max="16384" width="11.42578125" style="2"/>
  </cols>
  <sheetData>
    <row r="1" spans="1:15" ht="22.5">
      <c r="B1" s="46" t="s">
        <v>534</v>
      </c>
    </row>
    <row r="3" spans="1:15">
      <c r="B3" s="12" t="s">
        <v>147</v>
      </c>
    </row>
    <row r="4" spans="1:15" ht="2.1" customHeight="1">
      <c r="B4" s="25"/>
      <c r="C4" s="6"/>
      <c r="D4" s="6"/>
      <c r="E4" s="6"/>
      <c r="F4" s="6"/>
      <c r="G4" s="6"/>
      <c r="H4" s="6"/>
      <c r="I4" s="6"/>
      <c r="J4" s="6"/>
    </row>
    <row r="5" spans="1:15">
      <c r="A5" s="13"/>
      <c r="C5" s="63"/>
      <c r="G5" s="33"/>
    </row>
    <row r="6" spans="1:15">
      <c r="B6" s="18" t="s">
        <v>149</v>
      </c>
      <c r="C6" s="393" t="s">
        <v>148</v>
      </c>
      <c r="D6" s="394"/>
      <c r="E6" s="29">
        <v>2023</v>
      </c>
      <c r="F6" s="29">
        <v>2022</v>
      </c>
      <c r="G6" s="29">
        <v>2021</v>
      </c>
      <c r="H6" s="29">
        <v>2020</v>
      </c>
      <c r="I6" s="29">
        <v>2019</v>
      </c>
      <c r="J6" s="29">
        <v>2018</v>
      </c>
    </row>
    <row r="7" spans="1:15" ht="5.0999999999999996" customHeight="1">
      <c r="B7" s="7"/>
      <c r="C7" s="226"/>
      <c r="D7" s="226"/>
      <c r="E7" s="7"/>
      <c r="F7" s="7"/>
      <c r="G7" s="7"/>
      <c r="H7" s="7"/>
      <c r="I7" s="7"/>
      <c r="J7" s="7"/>
    </row>
    <row r="8" spans="1:15">
      <c r="B8" s="9" t="s">
        <v>150</v>
      </c>
      <c r="C8" s="227"/>
      <c r="D8" s="227" t="s">
        <v>157</v>
      </c>
      <c r="E8" s="64" t="s">
        <v>157</v>
      </c>
      <c r="F8" s="64" t="s">
        <v>565</v>
      </c>
      <c r="G8" s="64" t="s">
        <v>157</v>
      </c>
      <c r="H8" s="64" t="s">
        <v>157</v>
      </c>
      <c r="I8" s="64" t="s">
        <v>154</v>
      </c>
      <c r="J8" s="64" t="s">
        <v>154</v>
      </c>
    </row>
    <row r="9" spans="1:15">
      <c r="B9" s="9" t="s">
        <v>151</v>
      </c>
      <c r="C9" s="227"/>
      <c r="D9" s="227" t="s">
        <v>574</v>
      </c>
      <c r="E9" s="64" t="s">
        <v>574</v>
      </c>
      <c r="F9" s="64" t="s">
        <v>155</v>
      </c>
      <c r="G9" s="64" t="s">
        <v>155</v>
      </c>
      <c r="H9" s="64" t="s">
        <v>155</v>
      </c>
      <c r="I9" s="64" t="s">
        <v>155</v>
      </c>
      <c r="J9" s="64" t="s">
        <v>155</v>
      </c>
      <c r="L9" s="139"/>
      <c r="M9" s="139"/>
      <c r="N9" s="139"/>
      <c r="O9" s="139"/>
    </row>
    <row r="10" spans="1:15">
      <c r="B10" s="9" t="s">
        <v>152</v>
      </c>
      <c r="C10" s="227"/>
      <c r="D10" s="227" t="s">
        <v>575</v>
      </c>
      <c r="E10" s="64" t="s">
        <v>575</v>
      </c>
      <c r="F10" s="64" t="s">
        <v>477</v>
      </c>
      <c r="G10" s="64" t="s">
        <v>477</v>
      </c>
      <c r="H10" s="64" t="s">
        <v>477</v>
      </c>
      <c r="I10" s="64" t="s">
        <v>438</v>
      </c>
      <c r="J10" s="64" t="s">
        <v>438</v>
      </c>
    </row>
    <row r="11" spans="1:15">
      <c r="B11" s="9" t="s">
        <v>536</v>
      </c>
      <c r="C11" s="227"/>
      <c r="D11" s="227" t="s">
        <v>574</v>
      </c>
      <c r="E11" s="64" t="s">
        <v>574</v>
      </c>
      <c r="F11" s="64" t="s">
        <v>155</v>
      </c>
      <c r="G11" s="64" t="s">
        <v>155</v>
      </c>
      <c r="H11" s="64" t="s">
        <v>155</v>
      </c>
      <c r="I11" s="64" t="s">
        <v>155</v>
      </c>
      <c r="J11" s="64" t="s">
        <v>155</v>
      </c>
    </row>
    <row r="12" spans="1:15">
      <c r="B12" s="9" t="s">
        <v>537</v>
      </c>
      <c r="C12" s="227"/>
      <c r="D12" s="227" t="s">
        <v>376</v>
      </c>
      <c r="E12" s="64" t="s">
        <v>376</v>
      </c>
      <c r="F12" s="64" t="s">
        <v>538</v>
      </c>
      <c r="G12" s="64"/>
      <c r="H12" s="64"/>
      <c r="I12" s="64"/>
      <c r="J12" s="64"/>
    </row>
    <row r="13" spans="1:15">
      <c r="B13" s="30" t="s">
        <v>153</v>
      </c>
      <c r="C13" s="228"/>
      <c r="D13" s="228" t="s">
        <v>538</v>
      </c>
      <c r="E13" s="219" t="s">
        <v>538</v>
      </c>
      <c r="F13" s="219" t="s">
        <v>156</v>
      </c>
      <c r="G13" s="219" t="s">
        <v>156</v>
      </c>
      <c r="H13" s="219" t="s">
        <v>156</v>
      </c>
      <c r="I13" s="219" t="s">
        <v>156</v>
      </c>
      <c r="J13" s="219" t="s">
        <v>156</v>
      </c>
    </row>
    <row r="14" spans="1:15" hidden="1">
      <c r="B14" s="9"/>
      <c r="C14" s="64"/>
      <c r="D14" s="64"/>
      <c r="E14" s="64"/>
      <c r="F14" s="64"/>
      <c r="G14" s="64"/>
      <c r="H14" s="64"/>
      <c r="I14" s="64"/>
      <c r="J14" s="9"/>
    </row>
    <row r="15" spans="1:15" hidden="1">
      <c r="B15" s="184"/>
      <c r="C15" s="159"/>
      <c r="D15" s="159"/>
      <c r="E15" s="159"/>
      <c r="F15" s="159"/>
      <c r="G15" s="159"/>
      <c r="H15" s="159"/>
      <c r="I15" s="144"/>
      <c r="J15" s="144"/>
    </row>
    <row r="16" spans="1:15" ht="2.1" customHeight="1">
      <c r="B16" s="184"/>
      <c r="C16" s="144"/>
      <c r="D16" s="144"/>
      <c r="E16" s="144"/>
      <c r="F16" s="144"/>
      <c r="G16" s="144"/>
      <c r="H16" s="144"/>
      <c r="I16" s="144"/>
      <c r="J16" s="144"/>
    </row>
    <row r="17" spans="2:12" hidden="1">
      <c r="B17" s="185"/>
      <c r="C17" s="186"/>
      <c r="D17" s="144"/>
      <c r="E17" s="144"/>
      <c r="F17" s="144"/>
      <c r="G17" s="187"/>
      <c r="H17" s="144"/>
      <c r="I17" s="144"/>
      <c r="J17" s="144"/>
    </row>
    <row r="18" spans="2:12" hidden="1">
      <c r="B18" s="188"/>
      <c r="C18" s="395"/>
      <c r="D18" s="395"/>
      <c r="E18" s="191"/>
      <c r="F18" s="191"/>
      <c r="G18" s="191"/>
      <c r="H18" s="191"/>
      <c r="I18" s="191"/>
      <c r="J18" s="191"/>
    </row>
    <row r="19" spans="2:12" ht="5.0999999999999996" hidden="1" customHeight="1">
      <c r="B19" s="160"/>
      <c r="C19" s="160"/>
      <c r="D19" s="160"/>
      <c r="E19" s="160"/>
      <c r="F19" s="160"/>
      <c r="G19" s="160"/>
      <c r="H19" s="144"/>
      <c r="I19" s="144"/>
      <c r="J19" s="144"/>
    </row>
    <row r="20" spans="2:12" hidden="1">
      <c r="B20" s="159"/>
      <c r="C20" s="189"/>
      <c r="D20" s="189"/>
      <c r="E20" s="189"/>
      <c r="F20" s="189"/>
      <c r="G20" s="189"/>
      <c r="H20" s="189"/>
      <c r="I20" s="189"/>
      <c r="J20" s="189"/>
    </row>
    <row r="21" spans="2:12" hidden="1">
      <c r="B21" s="159"/>
      <c r="C21" s="189"/>
      <c r="D21" s="189"/>
      <c r="E21" s="189"/>
      <c r="F21" s="189"/>
      <c r="G21" s="189"/>
      <c r="H21" s="189"/>
      <c r="I21" s="189"/>
      <c r="J21" s="189"/>
      <c r="L21" s="139"/>
    </row>
    <row r="22" spans="2:12" hidden="1">
      <c r="B22" s="159"/>
      <c r="C22" s="189"/>
      <c r="D22" s="189"/>
      <c r="E22" s="189"/>
      <c r="F22" s="189"/>
      <c r="G22" s="189"/>
      <c r="H22" s="189"/>
      <c r="I22" s="189"/>
      <c r="J22" s="189"/>
    </row>
    <row r="23" spans="2:12" hidden="1">
      <c r="B23" s="143"/>
      <c r="C23" s="190"/>
      <c r="D23" s="190"/>
      <c r="E23" s="190"/>
      <c r="F23" s="190"/>
      <c r="G23" s="190"/>
      <c r="H23" s="190"/>
      <c r="I23" s="190"/>
      <c r="J23" s="190"/>
    </row>
    <row r="24" spans="2:12" hidden="1">
      <c r="J24" s="17"/>
    </row>
    <row r="25" spans="2:12" hidden="1"/>
    <row r="26" spans="2:12" hidden="1"/>
  </sheetData>
  <mergeCells count="2">
    <mergeCell ref="C6:D6"/>
    <mergeCell ref="C18:D18"/>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tabColor rgb="FF002060"/>
  </sheetPr>
  <dimension ref="A1:S257"/>
  <sheetViews>
    <sheetView showGridLines="0" zoomScale="140" zoomScaleNormal="140" zoomScalePageLayoutView="60" workbookViewId="0">
      <selection activeCell="M18" sqref="M18"/>
    </sheetView>
  </sheetViews>
  <sheetFormatPr baseColWidth="10" defaultColWidth="11.42578125" defaultRowHeight="14.25"/>
  <cols>
    <col min="1" max="1" width="2.7109375" style="2" customWidth="1"/>
    <col min="2" max="2" width="32.85546875" style="2" customWidth="1"/>
    <col min="3" max="3" width="7" style="139" customWidth="1"/>
    <col min="4" max="11" width="7" style="2" customWidth="1"/>
    <col min="12" max="12" width="11.42578125" style="2"/>
    <col min="13" max="13" width="11.42578125" style="2" customWidth="1"/>
    <col min="14" max="16384" width="11.42578125" style="2"/>
  </cols>
  <sheetData>
    <row r="1" spans="1:15" ht="22.5">
      <c r="B1" s="46" t="s">
        <v>444</v>
      </c>
    </row>
    <row r="3" spans="1:15">
      <c r="A3" s="13"/>
      <c r="B3" s="12" t="s">
        <v>17</v>
      </c>
      <c r="D3" s="76"/>
    </row>
    <row r="4" spans="1:15" ht="2.1" customHeight="1">
      <c r="B4" s="25"/>
      <c r="C4" s="162"/>
      <c r="D4" s="6"/>
      <c r="E4" s="6"/>
      <c r="F4" s="6"/>
      <c r="G4" s="6"/>
      <c r="H4" s="6"/>
      <c r="I4" s="6"/>
      <c r="J4" s="6"/>
      <c r="K4" s="6"/>
    </row>
    <row r="5" spans="1:15">
      <c r="A5" s="13"/>
      <c r="B5" s="12"/>
      <c r="C5" s="176"/>
      <c r="D5" s="1"/>
      <c r="E5" s="1"/>
      <c r="F5" s="1"/>
      <c r="G5" s="1"/>
      <c r="H5" s="1"/>
      <c r="I5" s="1"/>
      <c r="J5" s="1"/>
      <c r="K5" s="1"/>
    </row>
    <row r="6" spans="1:15">
      <c r="B6" s="18" t="s">
        <v>62</v>
      </c>
      <c r="C6" s="246" t="s">
        <v>597</v>
      </c>
      <c r="D6" s="29" t="s">
        <v>598</v>
      </c>
      <c r="E6" s="29" t="s">
        <v>599</v>
      </c>
      <c r="F6" s="29" t="s">
        <v>600</v>
      </c>
      <c r="G6" s="29" t="s">
        <v>601</v>
      </c>
      <c r="H6" s="29" t="s">
        <v>602</v>
      </c>
      <c r="I6" s="29" t="s">
        <v>603</v>
      </c>
      <c r="J6" s="29" t="s">
        <v>604</v>
      </c>
      <c r="K6" s="29" t="s">
        <v>605</v>
      </c>
    </row>
    <row r="7" spans="1:15" ht="5.0999999999999996" customHeight="1">
      <c r="B7" s="7"/>
      <c r="C7" s="149"/>
      <c r="D7" s="7"/>
      <c r="E7" s="7"/>
      <c r="F7" s="7"/>
      <c r="G7" s="7"/>
      <c r="H7" s="7"/>
      <c r="I7" s="7"/>
      <c r="J7" s="7"/>
      <c r="K7" s="7"/>
    </row>
    <row r="8" spans="1:15">
      <c r="B8" s="9" t="s">
        <v>51</v>
      </c>
      <c r="C8" s="15">
        <v>3469.3349779999999</v>
      </c>
      <c r="D8" s="159">
        <v>3325.5429439999998</v>
      </c>
      <c r="E8" s="159">
        <v>3282.891811</v>
      </c>
      <c r="F8" s="9">
        <v>3296.7865379999998</v>
      </c>
      <c r="G8" s="9">
        <v>3029.024453</v>
      </c>
      <c r="H8" s="9">
        <v>2654.299998</v>
      </c>
      <c r="I8" s="9">
        <v>2381.8043290000001</v>
      </c>
      <c r="J8" s="9">
        <v>2141.395837</v>
      </c>
      <c r="K8" s="9">
        <v>1602.4849340000001</v>
      </c>
      <c r="L8" s="76"/>
    </row>
    <row r="9" spans="1:15">
      <c r="B9" s="9" t="s">
        <v>52</v>
      </c>
      <c r="C9" s="15">
        <v>2114.1783260000002</v>
      </c>
      <c r="D9" s="159">
        <v>2015.797315</v>
      </c>
      <c r="E9" s="159">
        <v>1946.8471910000001</v>
      </c>
      <c r="F9" s="9">
        <v>1951.292987</v>
      </c>
      <c r="G9" s="9">
        <v>1803.323858</v>
      </c>
      <c r="H9" s="9">
        <v>1543.9307530000001</v>
      </c>
      <c r="I9" s="9">
        <v>1332.087573</v>
      </c>
      <c r="J9" s="9">
        <v>1174.9278119999999</v>
      </c>
      <c r="K9" s="9">
        <v>791.13360299999999</v>
      </c>
      <c r="L9" s="76"/>
      <c r="M9" s="76"/>
    </row>
    <row r="10" spans="1:15">
      <c r="B10" s="10" t="s">
        <v>5</v>
      </c>
      <c r="C10" s="16">
        <v>1355.1566519999997</v>
      </c>
      <c r="D10" s="142">
        <v>1309.7456289999998</v>
      </c>
      <c r="E10" s="142">
        <v>1336.0446199999999</v>
      </c>
      <c r="F10" s="10">
        <v>1345.493551</v>
      </c>
      <c r="G10" s="10">
        <v>1225.700595</v>
      </c>
      <c r="H10" s="10">
        <v>1110.3692450000001</v>
      </c>
      <c r="I10" s="10">
        <v>1049.716756</v>
      </c>
      <c r="J10" s="10">
        <v>966.46802500000001</v>
      </c>
      <c r="K10" s="10">
        <v>811.35133099999996</v>
      </c>
      <c r="L10" s="76"/>
      <c r="M10" s="183"/>
      <c r="N10" s="76"/>
      <c r="O10" s="76"/>
    </row>
    <row r="11" spans="1:15">
      <c r="B11" s="9" t="s">
        <v>6</v>
      </c>
      <c r="C11" s="15">
        <v>406.87157300000001</v>
      </c>
      <c r="D11" s="159">
        <v>426.38011799999998</v>
      </c>
      <c r="E11" s="159">
        <v>366.63990000000001</v>
      </c>
      <c r="F11" s="159">
        <v>325.45468699999998</v>
      </c>
      <c r="G11" s="9">
        <v>335.56470300000001</v>
      </c>
      <c r="H11" s="9">
        <v>367.31657300000001</v>
      </c>
      <c r="I11" s="9">
        <v>341.49155500000001</v>
      </c>
      <c r="J11" s="9">
        <v>340.31213000000002</v>
      </c>
      <c r="K11" s="9">
        <v>369.88800600000002</v>
      </c>
      <c r="L11" s="76"/>
      <c r="M11" s="76"/>
      <c r="O11" s="76"/>
    </row>
    <row r="12" spans="1:15">
      <c r="B12" s="9" t="s">
        <v>54</v>
      </c>
      <c r="C12" s="15">
        <v>68.001850000000005</v>
      </c>
      <c r="D12" s="159">
        <v>51.423614000000001</v>
      </c>
      <c r="E12" s="159">
        <v>51.477119000000002</v>
      </c>
      <c r="F12" s="159">
        <v>39.92107</v>
      </c>
      <c r="G12" s="9">
        <v>57.575220999999999</v>
      </c>
      <c r="H12" s="9">
        <v>51.393301000000001</v>
      </c>
      <c r="I12" s="9">
        <v>49.967672</v>
      </c>
      <c r="J12" s="9">
        <v>45.144781000000002</v>
      </c>
      <c r="K12" s="9">
        <v>52.419061999999997</v>
      </c>
    </row>
    <row r="13" spans="1:15">
      <c r="B13" s="9" t="s">
        <v>55</v>
      </c>
      <c r="C13" s="15">
        <v>213.971812</v>
      </c>
      <c r="D13" s="159">
        <v>323.29630900000001</v>
      </c>
      <c r="E13" s="159">
        <v>256.81491499999998</v>
      </c>
      <c r="F13" s="159">
        <v>212.886313</v>
      </c>
      <c r="G13" s="9">
        <v>206.34700799999999</v>
      </c>
      <c r="H13" s="9">
        <v>244.75527500000001</v>
      </c>
      <c r="I13" s="9">
        <v>249.394924</v>
      </c>
      <c r="J13" s="9">
        <v>178.174903</v>
      </c>
      <c r="K13" s="9">
        <v>173.38958</v>
      </c>
    </row>
    <row r="14" spans="1:15">
      <c r="B14" s="10" t="s">
        <v>44</v>
      </c>
      <c r="C14" s="16">
        <v>552.84153500000002</v>
      </c>
      <c r="D14" s="142">
        <v>698.25281300000006</v>
      </c>
      <c r="E14" s="142">
        <v>571.97769599999992</v>
      </c>
      <c r="F14" s="142">
        <v>498.41993000000002</v>
      </c>
      <c r="G14" s="10">
        <v>484.33649000000003</v>
      </c>
      <c r="H14" s="10">
        <v>560.67854699999998</v>
      </c>
      <c r="I14" s="10">
        <v>540.91880700000002</v>
      </c>
      <c r="J14" s="10">
        <v>473.34225200000003</v>
      </c>
      <c r="K14" s="10">
        <v>490.85852299999999</v>
      </c>
      <c r="M14" s="76"/>
      <c r="N14" s="76"/>
    </row>
    <row r="15" spans="1:15">
      <c r="B15" s="9" t="s">
        <v>56</v>
      </c>
      <c r="C15" s="15">
        <v>8.0757399999999997</v>
      </c>
      <c r="D15" s="159">
        <v>6.3493050000000002</v>
      </c>
      <c r="E15" s="159">
        <v>2.7848069999999998</v>
      </c>
      <c r="F15" s="9">
        <v>-9.5723490000000009</v>
      </c>
      <c r="G15" s="9">
        <v>15.585770999999999</v>
      </c>
      <c r="H15" s="9">
        <v>17.551309</v>
      </c>
      <c r="I15" s="9">
        <v>2.0671339999999998</v>
      </c>
      <c r="J15" s="9">
        <v>19.412130000000001</v>
      </c>
      <c r="K15" s="9">
        <v>8.0594950000000001</v>
      </c>
      <c r="N15" s="76"/>
    </row>
    <row r="16" spans="1:15">
      <c r="B16" s="9" t="s">
        <v>57</v>
      </c>
      <c r="C16" s="15">
        <v>684.52313000000004</v>
      </c>
      <c r="D16" s="159">
        <v>148.368381</v>
      </c>
      <c r="E16" s="159">
        <v>193.691711</v>
      </c>
      <c r="F16" s="9">
        <v>89.935100000000006</v>
      </c>
      <c r="G16" s="9">
        <v>-1.8944859999999999</v>
      </c>
      <c r="H16" s="9">
        <v>84.590272999999996</v>
      </c>
      <c r="I16" s="9">
        <v>124.678653</v>
      </c>
      <c r="J16" s="9">
        <v>195.33432999999999</v>
      </c>
      <c r="K16" s="9">
        <v>107.62154700000001</v>
      </c>
      <c r="M16" s="76"/>
      <c r="N16" s="76"/>
    </row>
    <row r="17" spans="2:19">
      <c r="B17" s="9" t="s">
        <v>58</v>
      </c>
      <c r="C17" s="15">
        <v>-22.131710000000002</v>
      </c>
      <c r="D17" s="159">
        <v>-1.4339249999999999</v>
      </c>
      <c r="E17" s="159">
        <v>54.116562999999999</v>
      </c>
      <c r="F17" s="9">
        <v>457.99418500000002</v>
      </c>
      <c r="G17" s="9">
        <v>48.407582000000005</v>
      </c>
      <c r="H17" s="9">
        <v>-15.931400999999999</v>
      </c>
      <c r="I17" s="9">
        <v>-113.824527</v>
      </c>
      <c r="J17" s="9">
        <v>-57.124251000000001</v>
      </c>
      <c r="K17" s="9">
        <v>-27.042895999999899</v>
      </c>
      <c r="M17" s="154"/>
      <c r="N17" s="154"/>
      <c r="O17" s="139"/>
      <c r="P17" s="139"/>
      <c r="Q17" s="139"/>
      <c r="R17" s="139"/>
      <c r="S17" s="139"/>
    </row>
    <row r="18" spans="2:19">
      <c r="B18" s="27" t="s">
        <v>58</v>
      </c>
      <c r="C18" s="260">
        <v>670.46716000000004</v>
      </c>
      <c r="D18" s="297">
        <v>153.283761</v>
      </c>
      <c r="E18" s="297">
        <v>250.59308099999998</v>
      </c>
      <c r="F18" s="27">
        <v>538.35693600000002</v>
      </c>
      <c r="G18" s="27">
        <v>62.098866999999998</v>
      </c>
      <c r="H18" s="27">
        <v>86.210181000000006</v>
      </c>
      <c r="I18" s="27">
        <v>12.92126</v>
      </c>
      <c r="J18" s="27">
        <v>157.622209</v>
      </c>
      <c r="K18" s="27">
        <v>88.638146000000006</v>
      </c>
      <c r="M18" s="76"/>
    </row>
    <row r="19" spans="2:19">
      <c r="B19" s="10" t="s">
        <v>11</v>
      </c>
      <c r="C19" s="16">
        <v>2578.4653469999998</v>
      </c>
      <c r="D19" s="142">
        <v>2161.2822029999998</v>
      </c>
      <c r="E19" s="142">
        <v>2158.6153969999996</v>
      </c>
      <c r="F19" s="10">
        <v>2382.2704169999997</v>
      </c>
      <c r="G19" s="10">
        <v>1772.1359519999999</v>
      </c>
      <c r="H19" s="10">
        <v>1757.2579730000002</v>
      </c>
      <c r="I19" s="10">
        <v>1603.5568230000001</v>
      </c>
      <c r="J19" s="10">
        <v>1597.4324860000002</v>
      </c>
      <c r="K19" s="10">
        <v>1390.848</v>
      </c>
      <c r="M19" s="135"/>
      <c r="N19" s="135"/>
      <c r="O19" s="135"/>
      <c r="P19" s="135"/>
      <c r="Q19" s="135"/>
    </row>
    <row r="20" spans="2:19">
      <c r="B20" s="9" t="s">
        <v>45</v>
      </c>
      <c r="C20" s="15">
        <v>497.807232</v>
      </c>
      <c r="D20" s="159">
        <v>484.37799000000001</v>
      </c>
      <c r="E20" s="159">
        <v>482.35355800000002</v>
      </c>
      <c r="F20" s="9">
        <v>475.84877499999999</v>
      </c>
      <c r="G20" s="9">
        <v>434.56752299999999</v>
      </c>
      <c r="H20" s="9">
        <v>382.738157</v>
      </c>
      <c r="I20" s="9">
        <v>398.07466599999998</v>
      </c>
      <c r="J20" s="9">
        <v>332.68541900000002</v>
      </c>
      <c r="K20" s="9">
        <v>348.25475499999999</v>
      </c>
      <c r="M20" s="76"/>
    </row>
    <row r="21" spans="2:19">
      <c r="B21" s="9" t="s">
        <v>46</v>
      </c>
      <c r="C21" s="15">
        <v>311.964675</v>
      </c>
      <c r="D21" s="159">
        <v>334.092062</v>
      </c>
      <c r="E21" s="159">
        <v>299.45268800000002</v>
      </c>
      <c r="F21" s="9">
        <v>389.88788699999998</v>
      </c>
      <c r="G21" s="9">
        <v>306.06450000000001</v>
      </c>
      <c r="H21" s="9">
        <v>300.07498700000002</v>
      </c>
      <c r="I21" s="9">
        <v>330.14753100000001</v>
      </c>
      <c r="J21" s="9">
        <v>313.59820500000001</v>
      </c>
      <c r="K21" s="9">
        <v>234.78383000000002</v>
      </c>
      <c r="M21" s="192"/>
      <c r="N21" s="193"/>
      <c r="O21" s="193"/>
    </row>
    <row r="22" spans="2:19">
      <c r="B22" s="27" t="s">
        <v>47</v>
      </c>
      <c r="C22" s="260">
        <v>809.77190700000006</v>
      </c>
      <c r="D22" s="297">
        <v>818.47005200000001</v>
      </c>
      <c r="E22" s="297">
        <v>781.8062460000001</v>
      </c>
      <c r="F22" s="27">
        <v>865.73666200000002</v>
      </c>
      <c r="G22" s="27">
        <v>740.632023</v>
      </c>
      <c r="H22" s="27">
        <v>682.81314399999997</v>
      </c>
      <c r="I22" s="27">
        <v>728.22219700000005</v>
      </c>
      <c r="J22" s="27">
        <v>646.28362400000003</v>
      </c>
      <c r="K22" s="27">
        <v>583.03858500000001</v>
      </c>
      <c r="M22" s="155"/>
      <c r="N22" s="76"/>
    </row>
    <row r="23" spans="2:19">
      <c r="B23" s="10" t="s">
        <v>12</v>
      </c>
      <c r="C23" s="16">
        <v>1768.6934399999998</v>
      </c>
      <c r="D23" s="142">
        <v>1342.8121509999996</v>
      </c>
      <c r="E23" s="142">
        <v>1376.8091509999995</v>
      </c>
      <c r="F23" s="10">
        <v>1516.5337549999997</v>
      </c>
      <c r="G23" s="10">
        <v>1031.503929</v>
      </c>
      <c r="H23" s="10">
        <v>1074.4448290000003</v>
      </c>
      <c r="I23" s="10">
        <v>875.33462600000007</v>
      </c>
      <c r="J23" s="10">
        <v>951.14886200000012</v>
      </c>
      <c r="K23" s="10">
        <v>807.80941499999994</v>
      </c>
      <c r="L23" s="76"/>
      <c r="M23" s="76"/>
      <c r="N23" s="76"/>
    </row>
    <row r="24" spans="2:19">
      <c r="B24" s="30" t="s">
        <v>48</v>
      </c>
      <c r="C24" s="31">
        <v>75.414375000000007</v>
      </c>
      <c r="D24" s="143">
        <v>46.916012000000002</v>
      </c>
      <c r="E24" s="143">
        <v>23.568960000000001</v>
      </c>
      <c r="F24" s="30">
        <v>20.137823000000001</v>
      </c>
      <c r="G24" s="30">
        <v>35.073110999999997</v>
      </c>
      <c r="H24" s="30">
        <v>29.212637999999998</v>
      </c>
      <c r="I24" s="30">
        <v>-70.748947000000001</v>
      </c>
      <c r="J24" s="30">
        <v>18.672799000000001</v>
      </c>
      <c r="K24" s="30">
        <v>22.404655000000002</v>
      </c>
      <c r="M24" s="76"/>
      <c r="N24" s="76"/>
    </row>
    <row r="25" spans="2:19">
      <c r="B25" s="10" t="s">
        <v>13</v>
      </c>
      <c r="C25" s="16">
        <v>1693.2790649999997</v>
      </c>
      <c r="D25" s="142">
        <v>1295.8961389999997</v>
      </c>
      <c r="E25" s="142">
        <v>1353.2401909999994</v>
      </c>
      <c r="F25" s="10">
        <v>1496.3959319999997</v>
      </c>
      <c r="G25" s="10">
        <v>996.43081799999993</v>
      </c>
      <c r="H25" s="10">
        <v>1045.2321910000003</v>
      </c>
      <c r="I25" s="10">
        <v>946.08357300000011</v>
      </c>
      <c r="J25" s="10">
        <v>932.47606300000007</v>
      </c>
      <c r="K25" s="10">
        <v>785.4047599999999</v>
      </c>
      <c r="N25" s="76"/>
    </row>
    <row r="26" spans="2:19">
      <c r="B26" s="9" t="s">
        <v>14</v>
      </c>
      <c r="C26" s="15">
        <v>252.16176100000001</v>
      </c>
      <c r="D26" s="159">
        <v>276.35011400000002</v>
      </c>
      <c r="E26" s="159">
        <v>272.65831800000001</v>
      </c>
      <c r="F26" s="9">
        <v>261.89788099999998</v>
      </c>
      <c r="G26" s="9">
        <v>277.60712999999998</v>
      </c>
      <c r="H26" s="9">
        <v>159.080016</v>
      </c>
      <c r="I26" s="9">
        <v>205.54608099999999</v>
      </c>
      <c r="J26" s="9">
        <v>210.23979</v>
      </c>
      <c r="K26" s="9">
        <v>178.53161399999999</v>
      </c>
    </row>
    <row r="27" spans="2:19">
      <c r="B27" s="30" t="s">
        <v>15</v>
      </c>
      <c r="C27" s="31">
        <v>0.123512</v>
      </c>
      <c r="D27" s="143">
        <v>-4.7391810000000003</v>
      </c>
      <c r="E27" s="143">
        <v>3.0068290000000002</v>
      </c>
      <c r="F27" s="30">
        <v>12.390629000000001</v>
      </c>
      <c r="G27" s="30">
        <v>21.529371000000001</v>
      </c>
      <c r="H27" s="30">
        <v>36.536150999999997</v>
      </c>
      <c r="I27" s="30">
        <v>37.628822999999997</v>
      </c>
      <c r="J27" s="30">
        <v>45.703164999999998</v>
      </c>
      <c r="K27" s="30">
        <v>9.8184959999999997</v>
      </c>
      <c r="M27" s="76"/>
    </row>
    <row r="28" spans="2:19">
      <c r="B28" s="32" t="s">
        <v>16</v>
      </c>
      <c r="C28" s="255">
        <v>1441.2408159999995</v>
      </c>
      <c r="D28" s="32">
        <v>1014.8068439999996</v>
      </c>
      <c r="E28" s="32">
        <v>1083.5887019999993</v>
      </c>
      <c r="F28" s="32">
        <v>1246.8886799999996</v>
      </c>
      <c r="G28" s="32">
        <v>740.35305899999992</v>
      </c>
      <c r="H28" s="32">
        <v>922.6883260000003</v>
      </c>
      <c r="I28" s="32">
        <v>778.16631500000017</v>
      </c>
      <c r="J28" s="32">
        <v>767.93943800000011</v>
      </c>
      <c r="K28" s="32">
        <v>616.69164100000012</v>
      </c>
      <c r="M28" s="76"/>
    </row>
    <row r="29" spans="2:19">
      <c r="B29" s="10"/>
      <c r="C29" s="148"/>
      <c r="D29" s="273"/>
      <c r="E29" s="273"/>
      <c r="F29" s="273"/>
      <c r="G29" s="273"/>
      <c r="H29" s="273"/>
      <c r="I29" s="273"/>
      <c r="J29" s="273"/>
      <c r="K29" s="273"/>
    </row>
    <row r="30" spans="2:19">
      <c r="B30" s="9" t="s">
        <v>525</v>
      </c>
      <c r="C30" s="15">
        <v>32.425166760000138</v>
      </c>
      <c r="D30" s="159">
        <v>28.788906239999505</v>
      </c>
      <c r="E30" s="159">
        <v>48.163598999999749</v>
      </c>
      <c r="F30" s="159">
        <v>39.948908319999418</v>
      </c>
      <c r="G30" s="159">
        <v>26.752130230000034</v>
      </c>
      <c r="H30" s="159">
        <v>25.853075380000291</v>
      </c>
      <c r="I30" s="159">
        <v>33.844787170000131</v>
      </c>
      <c r="J30" s="159">
        <v>17.175147830000242</v>
      </c>
      <c r="K30" s="159">
        <v>12.194961000000148</v>
      </c>
    </row>
    <row r="31" spans="2:19">
      <c r="B31" s="9" t="s">
        <v>59</v>
      </c>
      <c r="C31" s="15">
        <v>1386.8656021732995</v>
      </c>
      <c r="D31" s="159">
        <v>956.16281682670012</v>
      </c>
      <c r="E31" s="159">
        <v>1010.7960679999997</v>
      </c>
      <c r="F31" s="9">
        <v>1211.0106986208602</v>
      </c>
      <c r="G31" s="9">
        <v>705.48860087550179</v>
      </c>
      <c r="H31" s="9">
        <v>860.62228352309808</v>
      </c>
      <c r="I31" s="9">
        <v>710.88733982140002</v>
      </c>
      <c r="J31" s="9">
        <v>713.67794427599983</v>
      </c>
      <c r="K31" s="9">
        <v>585.29760230919999</v>
      </c>
    </row>
    <row r="32" spans="2:19">
      <c r="B32" s="30" t="s">
        <v>60</v>
      </c>
      <c r="C32" s="31">
        <v>21.950047066699995</v>
      </c>
      <c r="D32" s="143">
        <v>29.855120933300004</v>
      </c>
      <c r="E32" s="143">
        <v>24.629034999999998</v>
      </c>
      <c r="F32" s="30">
        <v>-4.0709269408600051</v>
      </c>
      <c r="G32" s="30">
        <v>8.1123278944981081</v>
      </c>
      <c r="H32" s="30">
        <v>36.212967096901899</v>
      </c>
      <c r="I32" s="30">
        <v>33.434188008599996</v>
      </c>
      <c r="J32" s="30">
        <v>37.08634589399999</v>
      </c>
      <c r="K32" s="30">
        <v>19.199077690799996</v>
      </c>
    </row>
    <row r="33" spans="2:12">
      <c r="C33" s="154"/>
      <c r="D33" s="208"/>
      <c r="E33" s="208"/>
      <c r="F33" s="208"/>
      <c r="G33" s="208"/>
      <c r="H33" s="208"/>
      <c r="I33" s="208"/>
      <c r="J33" s="208"/>
      <c r="K33" s="208"/>
    </row>
    <row r="34" spans="2:12">
      <c r="B34" s="18" t="s">
        <v>63</v>
      </c>
      <c r="C34" s="200" t="s">
        <v>606</v>
      </c>
      <c r="D34" s="200">
        <v>2023</v>
      </c>
      <c r="E34" s="200">
        <v>2022</v>
      </c>
      <c r="F34" s="200">
        <v>2021</v>
      </c>
      <c r="G34" s="200">
        <v>2020</v>
      </c>
      <c r="H34" s="208"/>
      <c r="I34" s="208"/>
      <c r="J34" s="208"/>
      <c r="K34" s="208"/>
    </row>
    <row r="35" spans="2:12" ht="5.0999999999999996" customHeight="1">
      <c r="B35" s="7"/>
      <c r="C35" s="149"/>
      <c r="D35" s="207"/>
      <c r="E35" s="207"/>
      <c r="F35" s="207"/>
      <c r="G35" s="207"/>
      <c r="H35" s="208"/>
      <c r="I35" s="208"/>
      <c r="J35" s="208"/>
      <c r="K35" s="208"/>
    </row>
    <row r="36" spans="2:12">
      <c r="B36" s="9" t="s">
        <v>51</v>
      </c>
      <c r="C36" s="15">
        <v>10077.71221</v>
      </c>
      <c r="D36" s="9">
        <v>11362.256171000001</v>
      </c>
      <c r="E36" s="9">
        <v>6307.2189740000003</v>
      </c>
      <c r="F36" s="9">
        <v>4146.2109190000001</v>
      </c>
      <c r="G36" s="9">
        <v>4197.1348770000004</v>
      </c>
      <c r="H36" s="208"/>
      <c r="I36" s="209"/>
      <c r="J36" s="208"/>
      <c r="K36" s="209"/>
    </row>
    <row r="37" spans="2:12">
      <c r="B37" s="9" t="s">
        <v>52</v>
      </c>
      <c r="C37" s="15">
        <v>6076.8228310000004</v>
      </c>
      <c r="D37" s="9">
        <v>6630.6351709999999</v>
      </c>
      <c r="E37" s="9">
        <v>2976.9286950000001</v>
      </c>
      <c r="F37" s="9">
        <v>1365.4370399999998</v>
      </c>
      <c r="G37" s="9">
        <v>1438.5105599999999</v>
      </c>
      <c r="H37" s="208"/>
      <c r="I37" s="209"/>
      <c r="J37" s="208"/>
      <c r="K37" s="208"/>
      <c r="L37" s="76"/>
    </row>
    <row r="38" spans="2:12">
      <c r="B38" s="10" t="s">
        <v>53</v>
      </c>
      <c r="C38" s="16">
        <v>4000.8893789999993</v>
      </c>
      <c r="D38" s="10">
        <v>4731.6210000000001</v>
      </c>
      <c r="E38" s="10">
        <v>3330.2902790000003</v>
      </c>
      <c r="F38" s="10">
        <v>2780.7738790000003</v>
      </c>
      <c r="G38" s="10">
        <v>2758.6243170000007</v>
      </c>
      <c r="H38" s="208"/>
      <c r="I38" s="209"/>
      <c r="J38" s="209"/>
      <c r="K38" s="210"/>
      <c r="L38" s="76"/>
    </row>
    <row r="39" spans="2:12">
      <c r="B39" s="9" t="s">
        <v>6</v>
      </c>
      <c r="C39" s="15">
        <v>1200.494287</v>
      </c>
      <c r="D39" s="9">
        <v>1374</v>
      </c>
      <c r="E39" s="9">
        <v>1446.3885</v>
      </c>
      <c r="F39" s="9">
        <v>1586.0325419999999</v>
      </c>
      <c r="G39" s="9">
        <v>1442.6988329999999</v>
      </c>
      <c r="H39" s="208"/>
      <c r="I39" s="209"/>
      <c r="J39" s="209"/>
      <c r="K39" s="209"/>
      <c r="L39" s="76"/>
    </row>
    <row r="40" spans="2:12">
      <c r="B40" s="9" t="s">
        <v>54</v>
      </c>
      <c r="C40" s="15">
        <v>170.90258299999999</v>
      </c>
      <c r="D40" s="9">
        <v>198.85726399999999</v>
      </c>
      <c r="E40" s="9">
        <v>185.562613</v>
      </c>
      <c r="F40" s="9">
        <v>176.51936799999999</v>
      </c>
      <c r="G40" s="9">
        <v>195.828292</v>
      </c>
      <c r="H40" s="208"/>
      <c r="I40" s="208"/>
      <c r="J40" s="209"/>
      <c r="K40" s="208"/>
      <c r="L40" s="76"/>
    </row>
    <row r="41" spans="2:12">
      <c r="B41" s="9" t="s">
        <v>55</v>
      </c>
      <c r="C41" s="15">
        <v>782.70639600000004</v>
      </c>
      <c r="D41" s="9">
        <v>910</v>
      </c>
      <c r="E41" s="9">
        <v>780.79541300000005</v>
      </c>
      <c r="F41" s="9">
        <v>731.31138999999996</v>
      </c>
      <c r="G41" s="9">
        <v>1269.0027520000001</v>
      </c>
      <c r="H41" s="208"/>
      <c r="I41" s="208"/>
      <c r="J41" s="208"/>
      <c r="K41" s="208"/>
    </row>
    <row r="42" spans="2:12">
      <c r="B42" s="10" t="s">
        <v>44</v>
      </c>
      <c r="C42" s="16">
        <v>1812.2981</v>
      </c>
      <c r="D42" s="10">
        <v>2085</v>
      </c>
      <c r="E42" s="10">
        <v>2041.6213</v>
      </c>
      <c r="F42" s="10">
        <v>2140.824564</v>
      </c>
      <c r="G42" s="10">
        <v>2516.1205599999998</v>
      </c>
      <c r="H42" s="208"/>
      <c r="I42" s="209"/>
      <c r="J42" s="209"/>
      <c r="K42" s="208"/>
      <c r="L42" s="76"/>
    </row>
    <row r="43" spans="2:12">
      <c r="B43" s="9" t="s">
        <v>56</v>
      </c>
      <c r="C43" s="15">
        <v>17.209852000000001</v>
      </c>
      <c r="D43" s="9">
        <v>25.631865000000001</v>
      </c>
      <c r="E43" s="9">
        <v>32.654367999999998</v>
      </c>
      <c r="F43" s="9">
        <v>22.324898000000001</v>
      </c>
      <c r="G43" s="9">
        <v>38.801760999999999</v>
      </c>
      <c r="H43" s="208"/>
      <c r="I43" s="208"/>
      <c r="J43" s="208"/>
      <c r="K43" s="208"/>
    </row>
    <row r="44" spans="2:12">
      <c r="B44" s="9" t="s">
        <v>57</v>
      </c>
      <c r="C44" s="15">
        <v>1026.583222</v>
      </c>
      <c r="D44" s="9">
        <v>297.30953899999997</v>
      </c>
      <c r="E44" s="9">
        <v>441.54857099999998</v>
      </c>
      <c r="F44" s="9">
        <v>705.29617800000005</v>
      </c>
      <c r="G44" s="9">
        <v>681.30597299999999</v>
      </c>
      <c r="H44" s="208"/>
      <c r="I44" s="208"/>
      <c r="J44" s="208"/>
      <c r="K44" s="208"/>
    </row>
    <row r="45" spans="2:12">
      <c r="B45" s="9" t="s">
        <v>58</v>
      </c>
      <c r="C45" s="15">
        <v>30.249848</v>
      </c>
      <c r="D45" s="9">
        <v>376.30498499999999</v>
      </c>
      <c r="E45" s="9">
        <v>-85.918373000000003</v>
      </c>
      <c r="F45" s="9">
        <v>136.74322699999999</v>
      </c>
      <c r="G45" s="9">
        <v>230.425139</v>
      </c>
      <c r="H45" s="208"/>
      <c r="I45" s="208"/>
      <c r="J45" s="208"/>
      <c r="K45" s="208"/>
    </row>
    <row r="46" spans="2:12">
      <c r="B46" s="27" t="s">
        <v>58</v>
      </c>
      <c r="C46" s="260">
        <v>1074.0429219999999</v>
      </c>
      <c r="D46" s="27">
        <v>699.24638899999991</v>
      </c>
      <c r="E46" s="27">
        <v>388.28456599999993</v>
      </c>
      <c r="F46" s="27">
        <v>864.36430300000006</v>
      </c>
      <c r="G46" s="27">
        <v>950.53287299999988</v>
      </c>
      <c r="H46" s="208"/>
      <c r="I46" s="208"/>
      <c r="J46" s="208"/>
      <c r="K46" s="208"/>
    </row>
    <row r="47" spans="2:12">
      <c r="B47" s="10" t="s">
        <v>11</v>
      </c>
      <c r="C47" s="16">
        <v>6887.2304009999989</v>
      </c>
      <c r="D47" s="10">
        <v>7516</v>
      </c>
      <c r="E47" s="10">
        <v>5760.1961430000001</v>
      </c>
      <c r="F47" s="10">
        <v>5785.9627450000007</v>
      </c>
      <c r="G47" s="10">
        <v>6225.1770109999998</v>
      </c>
      <c r="H47" s="208"/>
      <c r="I47" s="208"/>
      <c r="J47" s="209"/>
      <c r="K47" s="208"/>
      <c r="L47" s="76"/>
    </row>
    <row r="48" spans="2:12">
      <c r="B48" s="9" t="s">
        <v>45</v>
      </c>
      <c r="C48" s="15">
        <v>1464.5387800000001</v>
      </c>
      <c r="D48" s="9">
        <v>1691.229122</v>
      </c>
      <c r="E48" s="9">
        <v>1405.697617</v>
      </c>
      <c r="F48" s="9">
        <v>1378.478863</v>
      </c>
      <c r="G48" s="9">
        <v>1850.4924450000001</v>
      </c>
      <c r="H48" s="208"/>
      <c r="I48" s="208"/>
      <c r="J48" s="211"/>
      <c r="K48" s="208"/>
    </row>
    <row r="49" spans="2:15">
      <c r="B49" s="9" t="s">
        <v>46</v>
      </c>
      <c r="C49" s="15">
        <v>934.37687699999992</v>
      </c>
      <c r="D49" s="9">
        <v>1327</v>
      </c>
      <c r="E49" s="9">
        <v>1037.5648879999999</v>
      </c>
      <c r="F49" s="9">
        <v>981.37551099999996</v>
      </c>
      <c r="G49" s="9">
        <v>1053.7173790000002</v>
      </c>
      <c r="H49" s="208"/>
      <c r="I49" s="208"/>
      <c r="J49" s="208"/>
      <c r="K49" s="208"/>
    </row>
    <row r="50" spans="2:15">
      <c r="B50" s="27" t="s">
        <v>47</v>
      </c>
      <c r="C50" s="260">
        <v>2398.915657</v>
      </c>
      <c r="D50" s="27">
        <v>3018</v>
      </c>
      <c r="E50" s="27">
        <v>2443.2625049999997</v>
      </c>
      <c r="F50" s="27">
        <v>2359.854374</v>
      </c>
      <c r="G50" s="27">
        <v>2904.2098240000005</v>
      </c>
      <c r="H50" s="208"/>
      <c r="I50" s="208"/>
      <c r="J50" s="209"/>
      <c r="K50" s="208"/>
    </row>
    <row r="51" spans="2:15">
      <c r="B51" s="10" t="s">
        <v>12</v>
      </c>
      <c r="C51" s="16">
        <v>4488.3147439999993</v>
      </c>
      <c r="D51" s="10">
        <v>4497.8171359999997</v>
      </c>
      <c r="E51" s="10">
        <v>3316.9336380000004</v>
      </c>
      <c r="F51" s="10">
        <v>3426.1083710000007</v>
      </c>
      <c r="G51" s="10">
        <v>3320.9671869999993</v>
      </c>
      <c r="H51" s="208"/>
      <c r="I51" s="209"/>
      <c r="J51" s="208"/>
      <c r="K51" s="209"/>
      <c r="L51" s="76"/>
      <c r="O51" s="213"/>
    </row>
    <row r="52" spans="2:15">
      <c r="B52" s="30" t="s">
        <v>48</v>
      </c>
      <c r="C52" s="31">
        <v>145.89934700000001</v>
      </c>
      <c r="D52" s="30">
        <v>13.674626</v>
      </c>
      <c r="E52" s="30">
        <v>-6.9468129999999997</v>
      </c>
      <c r="F52" s="30">
        <v>160.56366199999999</v>
      </c>
      <c r="G52" s="30">
        <v>951.44130199999995</v>
      </c>
      <c r="H52" s="208"/>
      <c r="I52" s="208"/>
      <c r="J52" s="208"/>
      <c r="K52" s="208"/>
    </row>
    <row r="53" spans="2:15" ht="15">
      <c r="B53" s="10" t="s">
        <v>13</v>
      </c>
      <c r="C53" s="16">
        <v>4342.4153969999998</v>
      </c>
      <c r="D53" s="10">
        <v>4484.1425099999997</v>
      </c>
      <c r="E53" s="10">
        <v>3323.8804510000004</v>
      </c>
      <c r="F53" s="10">
        <v>3265.5447090000007</v>
      </c>
      <c r="G53" s="10">
        <v>2370</v>
      </c>
      <c r="H53" s="208"/>
      <c r="I53" s="209"/>
      <c r="J53" s="212"/>
      <c r="K53" s="213"/>
      <c r="M53" s="199"/>
    </row>
    <row r="54" spans="2:15">
      <c r="B54" s="9" t="s">
        <v>14</v>
      </c>
      <c r="C54" s="15">
        <v>801.17019400000004</v>
      </c>
      <c r="D54" s="9">
        <v>904.13110800000004</v>
      </c>
      <c r="E54" s="9">
        <v>718.15086199999996</v>
      </c>
      <c r="F54" s="9">
        <v>563.24434099999996</v>
      </c>
      <c r="G54" s="9">
        <v>400.21987799999999</v>
      </c>
      <c r="H54" s="208"/>
      <c r="I54" s="209"/>
      <c r="J54" s="208"/>
      <c r="K54" s="208"/>
    </row>
    <row r="55" spans="2:15">
      <c r="B55" s="30" t="s">
        <v>15</v>
      </c>
      <c r="C55" s="31">
        <v>-1.60884</v>
      </c>
      <c r="D55" s="30">
        <v>108.084974</v>
      </c>
      <c r="E55" s="30">
        <v>178.96575899999999</v>
      </c>
      <c r="F55" s="30">
        <v>199.84670299999999</v>
      </c>
      <c r="G55" s="30">
        <v>8.7643500000000003</v>
      </c>
      <c r="H55" s="208"/>
      <c r="I55" s="208"/>
      <c r="J55" s="208"/>
      <c r="K55" s="209"/>
    </row>
    <row r="56" spans="2:15">
      <c r="B56" s="32" t="s">
        <v>16</v>
      </c>
      <c r="C56" s="255">
        <v>3539.6363629999996</v>
      </c>
      <c r="D56" s="32">
        <v>3688.0963759999995</v>
      </c>
      <c r="E56" s="32">
        <v>2784.6953480000006</v>
      </c>
      <c r="F56" s="32">
        <v>2902.1470730000005</v>
      </c>
      <c r="G56" s="32">
        <v>1977.8815520000007</v>
      </c>
      <c r="H56" s="208"/>
      <c r="I56" s="209"/>
      <c r="J56" s="208"/>
      <c r="K56" s="208"/>
      <c r="L56" s="76"/>
    </row>
    <row r="57" spans="2:15">
      <c r="B57" s="10"/>
      <c r="C57" s="148"/>
      <c r="D57" s="275"/>
      <c r="E57" s="275"/>
      <c r="F57" s="10"/>
      <c r="G57" s="275"/>
      <c r="H57" s="208"/>
      <c r="I57" s="209"/>
      <c r="J57" s="208"/>
      <c r="K57" s="208"/>
    </row>
    <row r="58" spans="2:15">
      <c r="B58" s="9" t="s">
        <v>525</v>
      </c>
      <c r="C58" s="15">
        <v>102.67882800000098</v>
      </c>
      <c r="D58" s="9">
        <v>124.92645200000015</v>
      </c>
      <c r="E58" s="9">
        <v>62.530094180000106</v>
      </c>
      <c r="F58" s="9">
        <v>49.902868810000655</v>
      </c>
      <c r="G58" s="9">
        <v>58.619649980000531</v>
      </c>
      <c r="H58" s="208"/>
      <c r="I58" s="208"/>
      <c r="J58" s="208"/>
      <c r="K58" s="208"/>
    </row>
    <row r="59" spans="2:15">
      <c r="B59" s="9" t="s">
        <v>59</v>
      </c>
      <c r="C59" s="15">
        <v>3360.5233319999988</v>
      </c>
      <c r="D59" s="9">
        <v>3489.4813679408594</v>
      </c>
      <c r="E59" s="9">
        <v>2591.8604449260006</v>
      </c>
      <c r="F59" s="9">
        <v>2692.4750181899999</v>
      </c>
      <c r="G59" s="9">
        <v>1793.3597610200002</v>
      </c>
      <c r="H59" s="208"/>
      <c r="I59" s="208"/>
      <c r="J59" s="208"/>
      <c r="K59" s="208"/>
    </row>
    <row r="60" spans="2:15">
      <c r="B60" s="30" t="s">
        <v>60</v>
      </c>
      <c r="C60" s="31">
        <v>76.434202999999997</v>
      </c>
      <c r="D60" s="30">
        <v>73.688556059139998</v>
      </c>
      <c r="E60" s="30">
        <v>130.30480889399999</v>
      </c>
      <c r="F60" s="30">
        <v>159.76918599999999</v>
      </c>
      <c r="G60" s="30">
        <v>125.902141</v>
      </c>
      <c r="H60" s="208"/>
      <c r="I60" s="139"/>
      <c r="J60" s="139"/>
      <c r="K60" s="208"/>
    </row>
    <row r="61" spans="2:15">
      <c r="B61" s="139"/>
      <c r="D61" s="139"/>
      <c r="E61" s="139"/>
      <c r="F61" s="139"/>
      <c r="G61" s="139"/>
      <c r="H61" s="208"/>
      <c r="I61" s="208"/>
      <c r="J61" s="208"/>
      <c r="K61" s="208"/>
    </row>
    <row r="62" spans="2:15">
      <c r="D62" s="208"/>
      <c r="E62" s="208"/>
      <c r="F62" s="208"/>
      <c r="G62" s="208"/>
      <c r="H62" s="208"/>
      <c r="I62" s="208"/>
      <c r="J62" s="208"/>
      <c r="K62" s="208"/>
    </row>
    <row r="63" spans="2:15">
      <c r="B63" s="12" t="s">
        <v>64</v>
      </c>
      <c r="D63" s="208"/>
      <c r="E63" s="208"/>
      <c r="F63" s="208"/>
      <c r="G63" s="208"/>
      <c r="H63" s="208"/>
      <c r="I63" s="208"/>
      <c r="J63" s="208"/>
      <c r="K63" s="208"/>
    </row>
    <row r="64" spans="2:15" ht="2.1" customHeight="1">
      <c r="B64" s="25"/>
      <c r="C64" s="162"/>
      <c r="D64" s="202"/>
      <c r="E64" s="202"/>
      <c r="F64" s="202"/>
      <c r="G64" s="202"/>
      <c r="H64" s="202"/>
      <c r="I64" s="202"/>
      <c r="J64" s="202"/>
      <c r="K64" s="202"/>
    </row>
    <row r="65" spans="2:13">
      <c r="B65" s="12"/>
      <c r="D65" s="208"/>
      <c r="E65" s="208"/>
      <c r="F65" s="208"/>
      <c r="G65" s="208"/>
      <c r="H65" s="208"/>
      <c r="I65" s="208"/>
      <c r="J65" s="208"/>
      <c r="K65" s="208"/>
    </row>
    <row r="66" spans="2:13">
      <c r="B66" s="12"/>
      <c r="C66" s="247" t="s">
        <v>607</v>
      </c>
      <c r="D66" s="230" t="s">
        <v>608</v>
      </c>
      <c r="E66" s="230" t="s">
        <v>609</v>
      </c>
      <c r="F66" s="230" t="s">
        <v>50</v>
      </c>
      <c r="G66" s="230" t="s">
        <v>607</v>
      </c>
      <c r="H66" s="230" t="s">
        <v>608</v>
      </c>
      <c r="I66" s="230" t="s">
        <v>609</v>
      </c>
      <c r="J66" s="230" t="s">
        <v>50</v>
      </c>
      <c r="K66" s="230" t="s">
        <v>607</v>
      </c>
    </row>
    <row r="67" spans="2:13">
      <c r="B67" s="18" t="s">
        <v>62</v>
      </c>
      <c r="C67" s="246">
        <v>2024</v>
      </c>
      <c r="D67" s="29">
        <v>2024</v>
      </c>
      <c r="E67" s="29">
        <v>2024</v>
      </c>
      <c r="F67" s="29">
        <v>2023</v>
      </c>
      <c r="G67" s="29">
        <v>2023</v>
      </c>
      <c r="H67" s="29">
        <v>2023</v>
      </c>
      <c r="I67" s="29">
        <v>2023</v>
      </c>
      <c r="J67" s="29">
        <v>2022</v>
      </c>
      <c r="K67" s="29">
        <v>2022</v>
      </c>
    </row>
    <row r="68" spans="2:13" ht="7.5" customHeight="1">
      <c r="B68" s="7"/>
      <c r="C68" s="149"/>
      <c r="D68" s="229"/>
      <c r="E68" s="229"/>
      <c r="F68" s="7"/>
      <c r="G68" s="7"/>
      <c r="H68" s="7"/>
      <c r="I68" s="7"/>
      <c r="J68" s="7"/>
      <c r="K68" s="7"/>
    </row>
    <row r="69" spans="2:13">
      <c r="B69" s="9" t="s">
        <v>65</v>
      </c>
      <c r="C69" s="15">
        <v>1149.1918209999999</v>
      </c>
      <c r="D69" s="159">
        <v>1467.8354360000001</v>
      </c>
      <c r="E69" s="159">
        <v>2020.8951709999999</v>
      </c>
      <c r="F69" s="9">
        <v>1171.7000430000001</v>
      </c>
      <c r="G69" s="9">
        <v>1187.4103439999999</v>
      </c>
      <c r="H69" s="9">
        <v>618.52227600000003</v>
      </c>
      <c r="I69" s="9">
        <v>1241.2005610000001</v>
      </c>
      <c r="J69" s="9">
        <v>1171.1758689999999</v>
      </c>
      <c r="K69" s="9">
        <v>316.75897700000002</v>
      </c>
    </row>
    <row r="70" spans="2:13">
      <c r="B70" s="9" t="s">
        <v>66</v>
      </c>
      <c r="C70" s="15">
        <v>8106.0320160000001</v>
      </c>
      <c r="D70" s="159">
        <v>11957.60584</v>
      </c>
      <c r="E70" s="159">
        <v>8140.4821220000003</v>
      </c>
      <c r="F70" s="9">
        <v>8745.7388879999999</v>
      </c>
      <c r="G70" s="9">
        <v>12956.434219999999</v>
      </c>
      <c r="H70" s="9">
        <v>20402.325055000001</v>
      </c>
      <c r="I70" s="9">
        <v>8629.6934710000005</v>
      </c>
      <c r="J70" s="9">
        <v>11663.143291</v>
      </c>
      <c r="K70" s="9">
        <v>16773.319160999999</v>
      </c>
    </row>
    <row r="71" spans="2:13">
      <c r="B71" s="9" t="s">
        <v>67</v>
      </c>
      <c r="C71" s="15">
        <v>178646.44539800001</v>
      </c>
      <c r="D71" s="159">
        <v>172518.446753</v>
      </c>
      <c r="E71" s="159">
        <v>168406.60522100001</v>
      </c>
      <c r="F71" s="9">
        <v>168954.83796999999</v>
      </c>
      <c r="G71" s="9">
        <v>167865.25460700001</v>
      </c>
      <c r="H71" s="9">
        <v>165766.732452</v>
      </c>
      <c r="I71" s="9">
        <v>152207.95704199999</v>
      </c>
      <c r="J71" s="9">
        <v>151548.714041</v>
      </c>
      <c r="K71" s="9">
        <v>149162.03173700001</v>
      </c>
    </row>
    <row r="72" spans="2:13">
      <c r="B72" s="9" t="s">
        <v>68</v>
      </c>
      <c r="C72" s="15">
        <v>35954.584871999999</v>
      </c>
      <c r="D72" s="159">
        <v>36248.366666000002</v>
      </c>
      <c r="E72" s="159">
        <v>36080.459489000001</v>
      </c>
      <c r="F72" s="9">
        <v>34163.418081999997</v>
      </c>
      <c r="G72" s="9">
        <v>36611.717789000002</v>
      </c>
      <c r="H72" s="9">
        <v>38129.527466</v>
      </c>
      <c r="I72" s="9">
        <v>44329.787515999997</v>
      </c>
      <c r="J72" s="9">
        <v>38072.771316999999</v>
      </c>
      <c r="K72" s="9">
        <v>30560.906572</v>
      </c>
    </row>
    <row r="73" spans="2:13">
      <c r="B73" s="9" t="s">
        <v>69</v>
      </c>
      <c r="C73" s="15">
        <v>6552.1199049999996</v>
      </c>
      <c r="D73" s="159">
        <v>6056.3226830000003</v>
      </c>
      <c r="E73" s="159">
        <v>7260.0327150000003</v>
      </c>
      <c r="F73" s="9">
        <v>6659.2391820000003</v>
      </c>
      <c r="G73" s="9">
        <v>8817.8847170000008</v>
      </c>
      <c r="H73" s="9">
        <v>9255.2686630000007</v>
      </c>
      <c r="I73" s="9">
        <v>7073.0130150000005</v>
      </c>
      <c r="J73" s="9">
        <v>6803.5703970000004</v>
      </c>
      <c r="K73" s="9">
        <v>7479.6284390000001</v>
      </c>
    </row>
    <row r="74" spans="2:13">
      <c r="B74" s="9" t="s">
        <v>70</v>
      </c>
      <c r="C74" s="15">
        <v>947.78204700000003</v>
      </c>
      <c r="D74" s="159">
        <v>1121.6406139999999</v>
      </c>
      <c r="E74" s="159">
        <v>1155.6433939999999</v>
      </c>
      <c r="F74" s="9">
        <v>1137.2597149999999</v>
      </c>
      <c r="G74" s="9">
        <v>1006.272405</v>
      </c>
      <c r="H74" s="9">
        <v>1062.168549</v>
      </c>
      <c r="I74" s="9">
        <v>825.60513800000001</v>
      </c>
      <c r="J74" s="9">
        <v>840.26341600000001</v>
      </c>
      <c r="K74" s="9">
        <v>1973.7627219999999</v>
      </c>
    </row>
    <row r="75" spans="2:13">
      <c r="B75" s="9" t="s">
        <v>71</v>
      </c>
      <c r="C75" s="15">
        <v>9677.7272990000001</v>
      </c>
      <c r="D75" s="159">
        <v>9041.5342799999999</v>
      </c>
      <c r="E75" s="159">
        <v>9023.784936</v>
      </c>
      <c r="F75" s="9">
        <v>8695.2632209999992</v>
      </c>
      <c r="G75" s="9">
        <v>8093.2146359999997</v>
      </c>
      <c r="H75" s="9">
        <v>8047.8385420000004</v>
      </c>
      <c r="I75" s="9">
        <v>7913.3848319999997</v>
      </c>
      <c r="J75" s="9">
        <v>8075.4195570000002</v>
      </c>
      <c r="K75" s="9">
        <v>7714.21605</v>
      </c>
    </row>
    <row r="76" spans="2:13" hidden="1">
      <c r="B76" s="9" t="s">
        <v>72</v>
      </c>
      <c r="C76" s="15">
        <v>0</v>
      </c>
      <c r="D76" s="159">
        <v>0</v>
      </c>
      <c r="E76" s="271">
        <v>0</v>
      </c>
      <c r="F76" s="9">
        <v>0</v>
      </c>
      <c r="G76" s="272">
        <v>0</v>
      </c>
      <c r="H76" s="9">
        <v>0</v>
      </c>
      <c r="I76" s="9">
        <v>0</v>
      </c>
      <c r="J76" s="9">
        <v>0</v>
      </c>
      <c r="K76" s="9">
        <v>0</v>
      </c>
    </row>
    <row r="77" spans="2:13">
      <c r="B77" s="9" t="s">
        <v>73</v>
      </c>
      <c r="C77" s="15">
        <v>195.25268700000001</v>
      </c>
      <c r="D77" s="159">
        <v>196.33027200000001</v>
      </c>
      <c r="E77" s="159">
        <v>103.85185300000001</v>
      </c>
      <c r="F77" s="9">
        <v>112.371843</v>
      </c>
      <c r="G77" s="9">
        <v>2375.5843930000001</v>
      </c>
      <c r="H77" s="9">
        <v>2484.1522199999999</v>
      </c>
      <c r="I77" s="9">
        <v>1508.8494740000001</v>
      </c>
      <c r="J77" s="9">
        <v>1918.561612</v>
      </c>
      <c r="K77" s="9">
        <v>110.538425</v>
      </c>
    </row>
    <row r="78" spans="2:13">
      <c r="B78" s="9" t="s">
        <v>74</v>
      </c>
      <c r="C78" s="15">
        <v>1224.416336</v>
      </c>
      <c r="D78" s="159">
        <v>1227.977504</v>
      </c>
      <c r="E78" s="159">
        <v>1233.8554180000001</v>
      </c>
      <c r="F78" s="9">
        <v>1228.1359210000001</v>
      </c>
      <c r="G78" s="9">
        <v>1074.0567940000001</v>
      </c>
      <c r="H78" s="9">
        <v>1052.84392</v>
      </c>
      <c r="I78" s="9">
        <v>669.92883900000004</v>
      </c>
      <c r="J78" s="9">
        <v>663.31917499999997</v>
      </c>
      <c r="K78" s="9">
        <v>864.21876999999995</v>
      </c>
    </row>
    <row r="79" spans="2:13" ht="13.5" customHeight="1">
      <c r="B79" s="9" t="s">
        <v>75</v>
      </c>
      <c r="C79" s="15">
        <v>3497.6349319999999</v>
      </c>
      <c r="D79" s="159">
        <v>3527.158015</v>
      </c>
      <c r="E79" s="159">
        <v>2295.2290680000001</v>
      </c>
      <c r="F79" s="9">
        <v>1848.562936</v>
      </c>
      <c r="G79" s="9">
        <v>3484.6490180000001</v>
      </c>
      <c r="H79" s="9">
        <v>1986.8224310000001</v>
      </c>
      <c r="I79" s="9">
        <v>3807.7458879999999</v>
      </c>
      <c r="J79" s="9">
        <v>2554.8417420000001</v>
      </c>
      <c r="K79" s="9">
        <v>3962.283093</v>
      </c>
      <c r="M79" s="139"/>
    </row>
    <row r="80" spans="2:13" ht="14.25" hidden="1" customHeight="1">
      <c r="B80" s="30"/>
      <c r="C80" s="31"/>
      <c r="D80" s="274"/>
      <c r="E80" s="274"/>
      <c r="F80" s="274"/>
      <c r="G80" s="30"/>
      <c r="H80" s="274"/>
      <c r="I80" s="274"/>
      <c r="J80" s="274"/>
      <c r="K80" s="274"/>
    </row>
    <row r="81" spans="2:17" s="14" customFormat="1" ht="11.25" customHeight="1">
      <c r="B81" s="32" t="s">
        <v>76</v>
      </c>
      <c r="C81" s="255">
        <v>245951.18731299997</v>
      </c>
      <c r="D81" s="289">
        <v>243363.21806300001</v>
      </c>
      <c r="E81" s="289">
        <v>235720.83938700001</v>
      </c>
      <c r="F81" s="32">
        <v>232716.52780099999</v>
      </c>
      <c r="G81" s="32">
        <v>243472.47892300002</v>
      </c>
      <c r="H81" s="32">
        <v>248806.20157400001</v>
      </c>
      <c r="I81" s="32">
        <v>228207.16577600001</v>
      </c>
      <c r="J81" s="32">
        <v>223311.780417</v>
      </c>
      <c r="K81" s="32">
        <v>218917.66394600004</v>
      </c>
      <c r="M81" s="2"/>
      <c r="N81" s="2"/>
      <c r="O81" s="2"/>
    </row>
    <row r="82" spans="2:17" ht="9" customHeight="1">
      <c r="B82" s="9"/>
      <c r="C82" s="147"/>
      <c r="D82" s="272"/>
      <c r="E82" s="272"/>
      <c r="F82" s="272"/>
      <c r="G82" s="272"/>
      <c r="H82" s="272"/>
      <c r="I82" s="272"/>
      <c r="J82" s="272"/>
      <c r="K82" s="272"/>
    </row>
    <row r="83" spans="2:17">
      <c r="B83" s="9" t="s">
        <v>77</v>
      </c>
      <c r="C83" s="15">
        <v>11913.817998</v>
      </c>
      <c r="D83" s="159">
        <v>13926.590451</v>
      </c>
      <c r="E83" s="159">
        <v>14940.807386</v>
      </c>
      <c r="F83" s="9">
        <v>13159.714982</v>
      </c>
      <c r="G83" s="9">
        <v>12870.08511</v>
      </c>
      <c r="H83" s="9">
        <v>14701.696448999999</v>
      </c>
      <c r="I83" s="9">
        <v>15874.614116000001</v>
      </c>
      <c r="J83" s="9">
        <v>14635.948581000001</v>
      </c>
      <c r="K83" s="9">
        <v>14495.093844999999</v>
      </c>
    </row>
    <row r="84" spans="2:17">
      <c r="B84" s="9" t="s">
        <v>78</v>
      </c>
      <c r="C84" s="15">
        <v>138042.31965700001</v>
      </c>
      <c r="D84" s="159">
        <v>139660.76027699999</v>
      </c>
      <c r="E84" s="159">
        <v>134395.144791</v>
      </c>
      <c r="F84" s="9">
        <v>132888.625374</v>
      </c>
      <c r="G84" s="9">
        <v>138230.46459799999</v>
      </c>
      <c r="H84" s="9">
        <v>140163.599724</v>
      </c>
      <c r="I84" s="9">
        <v>123529.105947</v>
      </c>
      <c r="J84" s="9">
        <v>122009.61736600001</v>
      </c>
      <c r="K84" s="9">
        <v>120557.725196</v>
      </c>
    </row>
    <row r="85" spans="2:17">
      <c r="B85" s="9" t="s">
        <v>79</v>
      </c>
      <c r="C85" s="15">
        <v>37762.178889000003</v>
      </c>
      <c r="D85" s="159">
        <v>36063.512070999997</v>
      </c>
      <c r="E85" s="159">
        <v>31053.543726</v>
      </c>
      <c r="F85" s="9">
        <v>33417.342624000004</v>
      </c>
      <c r="G85" s="9">
        <v>33980.637797000003</v>
      </c>
      <c r="H85" s="9">
        <v>40564.40784</v>
      </c>
      <c r="I85" s="9">
        <v>41491.787665000003</v>
      </c>
      <c r="J85" s="9">
        <v>40392.346216999998</v>
      </c>
      <c r="K85" s="9">
        <v>39171.095963</v>
      </c>
      <c r="L85" s="76"/>
      <c r="P85" s="76"/>
      <c r="Q85" s="76"/>
    </row>
    <row r="86" spans="2:17">
      <c r="B86" s="9" t="s">
        <v>580</v>
      </c>
      <c r="C86" s="15">
        <v>13190.051783999999</v>
      </c>
      <c r="D86" s="159">
        <v>12861.690381</v>
      </c>
      <c r="E86" s="159">
        <v>12717.972456</v>
      </c>
      <c r="F86" s="9">
        <v>12415.402522999999</v>
      </c>
      <c r="G86" s="9">
        <v>11976.791132999999</v>
      </c>
      <c r="H86" s="9">
        <v>9135.847941</v>
      </c>
      <c r="I86" s="9">
        <v>7870.7462740000001</v>
      </c>
      <c r="J86" s="9">
        <v>7081.9417590000003</v>
      </c>
      <c r="K86" s="9">
        <v>6987.184139</v>
      </c>
    </row>
    <row r="87" spans="2:17">
      <c r="B87" s="9" t="s">
        <v>69</v>
      </c>
      <c r="C87" s="15">
        <v>5583.6229549999998</v>
      </c>
      <c r="D87" s="159">
        <v>6316.0812939999996</v>
      </c>
      <c r="E87" s="159">
        <v>7084.36042</v>
      </c>
      <c r="F87" s="9">
        <v>6988.7649270000002</v>
      </c>
      <c r="G87" s="9">
        <v>9812.7948099999994</v>
      </c>
      <c r="H87" s="9">
        <v>9952.8851780000005</v>
      </c>
      <c r="I87" s="9">
        <v>7792.2702049999998</v>
      </c>
      <c r="J87" s="9">
        <v>8307.0971239999999</v>
      </c>
      <c r="K87" s="9">
        <v>8115.1556369999998</v>
      </c>
    </row>
    <row r="88" spans="2:17">
      <c r="B88" s="9" t="s">
        <v>80</v>
      </c>
      <c r="C88" s="15">
        <v>6889.9143700000004</v>
      </c>
      <c r="D88" s="159">
        <v>3901.1418480000002</v>
      </c>
      <c r="E88" s="159">
        <v>5770.7685520000005</v>
      </c>
      <c r="F88" s="9">
        <v>3002.2931450000001</v>
      </c>
      <c r="G88" s="9">
        <v>5164.6690280000003</v>
      </c>
      <c r="H88" s="9">
        <v>3060.9296570000001</v>
      </c>
      <c r="I88" s="9">
        <v>4878.3295479999997</v>
      </c>
      <c r="J88" s="9">
        <v>2724.8118789999999</v>
      </c>
      <c r="K88" s="9">
        <v>3672.2229200000002</v>
      </c>
    </row>
    <row r="89" spans="2:17">
      <c r="B89" s="9" t="s">
        <v>73</v>
      </c>
      <c r="C89" s="15">
        <v>1.1033809999999999</v>
      </c>
      <c r="D89" s="159">
        <v>1.587413</v>
      </c>
      <c r="E89" s="159">
        <v>1.7060040000000001</v>
      </c>
      <c r="F89" s="9">
        <v>1.226181</v>
      </c>
      <c r="G89" s="9">
        <v>1566.729934</v>
      </c>
      <c r="H89" s="9">
        <v>1603.9387770000001</v>
      </c>
      <c r="I89" s="9">
        <v>619.63159499999995</v>
      </c>
      <c r="J89" s="9">
        <v>1092.9464680000001</v>
      </c>
      <c r="K89" s="9">
        <v>1.972987</v>
      </c>
    </row>
    <row r="90" spans="2:17">
      <c r="B90" s="9" t="s">
        <v>81</v>
      </c>
      <c r="C90" s="15">
        <v>2893.7159839999999</v>
      </c>
      <c r="D90" s="159">
        <v>2752.6363329999999</v>
      </c>
      <c r="E90" s="159">
        <v>2752.0782279999999</v>
      </c>
      <c r="F90" s="9">
        <v>2246.6838440000001</v>
      </c>
      <c r="G90" s="9">
        <v>2400.6671190000002</v>
      </c>
      <c r="H90" s="9">
        <v>2648.042719</v>
      </c>
      <c r="I90" s="9">
        <v>2058.273999</v>
      </c>
      <c r="J90" s="9">
        <v>2058.320283</v>
      </c>
      <c r="K90" s="9">
        <v>2053.9400519999999</v>
      </c>
    </row>
    <row r="91" spans="2:17">
      <c r="B91" s="10" t="s">
        <v>82</v>
      </c>
      <c r="C91" s="16">
        <v>216276.72501800006</v>
      </c>
      <c r="D91" s="142">
        <v>215484.00006799999</v>
      </c>
      <c r="E91" s="142">
        <v>208716.381563</v>
      </c>
      <c r="F91" s="10">
        <v>204119.85975600002</v>
      </c>
      <c r="G91" s="10">
        <v>216001.42091799996</v>
      </c>
      <c r="H91" s="10">
        <v>221831.57269199999</v>
      </c>
      <c r="I91" s="10">
        <v>204114.75934900003</v>
      </c>
      <c r="J91" s="10">
        <v>198303.02967699998</v>
      </c>
      <c r="K91" s="10">
        <v>195054.39073899997</v>
      </c>
    </row>
    <row r="92" spans="2:17" ht="5.0999999999999996" customHeight="1">
      <c r="B92" s="9"/>
      <c r="C92" s="147"/>
      <c r="D92" s="271"/>
      <c r="E92" s="271"/>
      <c r="F92" s="272"/>
      <c r="G92" s="272"/>
      <c r="H92" s="272"/>
      <c r="I92" s="272"/>
      <c r="J92" s="272"/>
      <c r="K92" s="272"/>
    </row>
    <row r="93" spans="2:17">
      <c r="B93" s="9" t="s">
        <v>83</v>
      </c>
      <c r="C93" s="15">
        <v>2884.3117999999999</v>
      </c>
      <c r="D93" s="159">
        <v>2884.3117999999999</v>
      </c>
      <c r="E93" s="159">
        <v>2884.3117999999999</v>
      </c>
      <c r="F93" s="9">
        <v>2884.3117999999999</v>
      </c>
      <c r="G93" s="9">
        <v>2884.3117999999999</v>
      </c>
      <c r="H93" s="9">
        <v>2884.3117999999999</v>
      </c>
      <c r="I93" s="9">
        <v>2596.7288600000002</v>
      </c>
      <c r="J93" s="9">
        <v>2596.7288600000002</v>
      </c>
      <c r="K93" s="9">
        <v>2596.7288600000002</v>
      </c>
    </row>
    <row r="94" spans="2:17">
      <c r="B94" s="9" t="s">
        <v>489</v>
      </c>
      <c r="C94" s="15">
        <v>-0.17033999999999999</v>
      </c>
      <c r="D94" s="159">
        <v>-0.52180000000000004</v>
      </c>
      <c r="E94" s="159">
        <v>-1.7176</v>
      </c>
      <c r="F94" s="9">
        <v>-0.2349</v>
      </c>
      <c r="G94" s="9">
        <v>-7.9518399999999998</v>
      </c>
      <c r="H94" s="9">
        <v>-8.0108289999999993</v>
      </c>
      <c r="I94" s="9">
        <v>-8.1533999999999995</v>
      </c>
      <c r="J94" s="9">
        <v>-11.011699999999999</v>
      </c>
      <c r="K94" s="9">
        <v>-11.0161</v>
      </c>
      <c r="M94" s="144"/>
    </row>
    <row r="95" spans="2:17">
      <c r="B95" s="9" t="s">
        <v>84</v>
      </c>
      <c r="C95" s="15">
        <v>2421.690298</v>
      </c>
      <c r="D95" s="159">
        <v>2421.690298</v>
      </c>
      <c r="E95" s="159">
        <v>2421.690298</v>
      </c>
      <c r="F95" s="9">
        <v>2421.690298</v>
      </c>
      <c r="G95" s="9">
        <v>2408.8402980000001</v>
      </c>
      <c r="H95" s="9">
        <v>2421.690298</v>
      </c>
      <c r="I95" s="9">
        <v>895.419085</v>
      </c>
      <c r="J95" s="9">
        <v>895.419085</v>
      </c>
      <c r="K95" s="9">
        <v>895.419085</v>
      </c>
    </row>
    <row r="96" spans="2:17">
      <c r="B96" s="9" t="s">
        <v>85</v>
      </c>
      <c r="C96" s="15">
        <v>8482.4341210000002</v>
      </c>
      <c r="D96" s="159">
        <v>8480.0069280000007</v>
      </c>
      <c r="E96" s="159">
        <v>8472.2769829999997</v>
      </c>
      <c r="F96" s="9">
        <v>8481.6857880000007</v>
      </c>
      <c r="G96" s="9">
        <v>7840.4040150000001</v>
      </c>
      <c r="H96" s="9">
        <v>7842.7809669999997</v>
      </c>
      <c r="I96" s="9">
        <v>7838.0566859999999</v>
      </c>
      <c r="J96" s="9">
        <v>7827.8204750000004</v>
      </c>
      <c r="K96" s="9">
        <v>6958.0999490000004</v>
      </c>
    </row>
    <row r="97" spans="2:13">
      <c r="B97" s="9" t="s">
        <v>86</v>
      </c>
      <c r="C97" s="15">
        <v>0</v>
      </c>
      <c r="D97" s="159">
        <v>0</v>
      </c>
      <c r="E97" s="159">
        <v>0</v>
      </c>
      <c r="F97" s="9">
        <v>1730.45714</v>
      </c>
      <c r="G97" s="9">
        <v>-9.9999999999999995E-7</v>
      </c>
      <c r="H97" s="9">
        <v>-9.9999999999999995E-7</v>
      </c>
      <c r="I97" s="9">
        <v>0</v>
      </c>
      <c r="J97" s="9">
        <v>840.35813900000005</v>
      </c>
      <c r="K97" s="9">
        <v>0</v>
      </c>
    </row>
    <row r="98" spans="2:13">
      <c r="B98" s="9" t="s">
        <v>87</v>
      </c>
      <c r="C98" s="15">
        <v>0</v>
      </c>
      <c r="D98" s="159">
        <v>0</v>
      </c>
      <c r="E98" s="159">
        <v>0</v>
      </c>
      <c r="F98" s="9">
        <v>860.15372100000002</v>
      </c>
      <c r="G98" s="9">
        <v>0</v>
      </c>
      <c r="H98" s="9">
        <v>0</v>
      </c>
      <c r="I98" s="9">
        <v>0</v>
      </c>
      <c r="J98" s="9">
        <v>473.664671</v>
      </c>
      <c r="K98" s="9">
        <v>0</v>
      </c>
    </row>
    <row r="99" spans="2:13">
      <c r="B99" s="9" t="s">
        <v>88</v>
      </c>
      <c r="C99" s="15">
        <v>6865.1480339999998</v>
      </c>
      <c r="D99" s="159">
        <v>6865.1480339999998</v>
      </c>
      <c r="E99" s="159">
        <v>6865.1480350000002</v>
      </c>
      <c r="F99" s="9">
        <v>6865.1480339999998</v>
      </c>
      <c r="G99" s="9">
        <v>6565.7466510000004</v>
      </c>
      <c r="H99" s="9">
        <v>6565.7466510000004</v>
      </c>
      <c r="I99" s="9">
        <v>6408.0269079999998</v>
      </c>
      <c r="J99" s="9">
        <v>6408.0269079999998</v>
      </c>
      <c r="K99" s="9">
        <v>5917.8676359999999</v>
      </c>
    </row>
    <row r="100" spans="2:13">
      <c r="B100" s="9" t="s">
        <v>89</v>
      </c>
      <c r="C100" s="15">
        <v>106.41326599999999</v>
      </c>
      <c r="D100" s="159">
        <v>106.41326599999999</v>
      </c>
      <c r="E100" s="159">
        <v>106.41326599999999</v>
      </c>
      <c r="F100" s="9">
        <v>106.41326599999999</v>
      </c>
      <c r="G100" s="9">
        <v>69.643393000000003</v>
      </c>
      <c r="H100" s="9">
        <v>69.643393000000003</v>
      </c>
      <c r="I100" s="9">
        <v>69.643393000000003</v>
      </c>
      <c r="J100" s="9">
        <v>69.643393000000003</v>
      </c>
      <c r="K100" s="9">
        <v>171.060205</v>
      </c>
      <c r="M100" s="139"/>
    </row>
    <row r="101" spans="2:13">
      <c r="B101" s="9" t="s">
        <v>90</v>
      </c>
      <c r="C101" s="15">
        <v>2491.9951589999996</v>
      </c>
      <c r="D101" s="159">
        <v>2480.25056</v>
      </c>
      <c r="E101" s="159">
        <v>2619.7075769999997</v>
      </c>
      <c r="F101" s="9">
        <v>2677.1356029999997</v>
      </c>
      <c r="G101" s="9">
        <v>2898.4820300000001</v>
      </c>
      <c r="H101" s="9">
        <v>2847.265875643498</v>
      </c>
      <c r="I101" s="9">
        <v>2825.1005536574003</v>
      </c>
      <c r="J101" s="9">
        <v>3142.2735122611539</v>
      </c>
      <c r="K101" s="9">
        <v>3066.5243</v>
      </c>
    </row>
    <row r="102" spans="2:13">
      <c r="B102" s="9" t="s">
        <v>91</v>
      </c>
      <c r="C102" s="15">
        <v>2095.019953</v>
      </c>
      <c r="D102" s="159">
        <v>1825.4451200000001</v>
      </c>
      <c r="E102" s="159">
        <v>1862.0220260000001</v>
      </c>
      <c r="F102" s="9">
        <v>1903.4880009999999</v>
      </c>
      <c r="G102" s="9">
        <v>1451.3263010000001</v>
      </c>
      <c r="H102" s="9">
        <v>1744.0614660000001</v>
      </c>
      <c r="I102" s="9">
        <v>1658.6592149999999</v>
      </c>
      <c r="J102" s="9">
        <v>1768.503999</v>
      </c>
      <c r="K102" s="9">
        <v>1247.14905</v>
      </c>
    </row>
    <row r="103" spans="2:13">
      <c r="B103" s="9" t="s">
        <v>92</v>
      </c>
      <c r="C103" s="15">
        <v>3539.6363620000002</v>
      </c>
      <c r="D103" s="159">
        <v>2098.3955470000001</v>
      </c>
      <c r="E103" s="159">
        <v>1083.588702</v>
      </c>
      <c r="F103" s="9">
        <v>0</v>
      </c>
      <c r="G103" s="9">
        <v>2441.207699</v>
      </c>
      <c r="H103" s="9">
        <v>1700.85464</v>
      </c>
      <c r="I103" s="9">
        <v>778.16631400000006</v>
      </c>
      <c r="J103" s="9">
        <v>0</v>
      </c>
      <c r="K103" s="9">
        <v>2016.7559120000001</v>
      </c>
    </row>
    <row r="104" spans="2:13">
      <c r="B104" s="9" t="s">
        <v>93</v>
      </c>
      <c r="C104" s="15">
        <v>787.98364200000003</v>
      </c>
      <c r="D104" s="159">
        <v>718.07824000000005</v>
      </c>
      <c r="E104" s="159">
        <v>691.01673800000003</v>
      </c>
      <c r="F104" s="9">
        <v>666.41929600000003</v>
      </c>
      <c r="G104" s="9">
        <v>919.04766099999995</v>
      </c>
      <c r="H104" s="9">
        <v>906.28462335650181</v>
      </c>
      <c r="I104" s="9">
        <v>1030.7588133426</v>
      </c>
      <c r="J104" s="9">
        <v>997.3233967388461</v>
      </c>
      <c r="K104" s="9">
        <v>1004.684312</v>
      </c>
    </row>
    <row r="105" spans="2:13" s="14" customFormat="1" ht="15">
      <c r="B105" s="10" t="s">
        <v>21</v>
      </c>
      <c r="C105" s="16">
        <v>29674.462294999998</v>
      </c>
      <c r="D105" s="142">
        <v>27879.217993000002</v>
      </c>
      <c r="E105" s="142">
        <v>27004.457825000001</v>
      </c>
      <c r="F105" s="10">
        <v>28596.668047000006</v>
      </c>
      <c r="G105" s="10">
        <v>27471.058007</v>
      </c>
      <c r="H105" s="10">
        <v>26974.628883999998</v>
      </c>
      <c r="I105" s="10">
        <v>24092.406427999998</v>
      </c>
      <c r="J105" s="10">
        <v>25008.750738999999</v>
      </c>
      <c r="K105" s="10">
        <v>23863.273188000006</v>
      </c>
    </row>
    <row r="106" spans="2:13" ht="5.0999999999999996" customHeight="1">
      <c r="B106" s="30"/>
      <c r="C106" s="31"/>
      <c r="D106" s="274"/>
      <c r="E106" s="274"/>
      <c r="F106" s="274"/>
      <c r="G106" s="274"/>
      <c r="H106" s="274"/>
      <c r="I106" s="274"/>
      <c r="J106" s="274"/>
      <c r="K106" s="274"/>
    </row>
    <row r="107" spans="2:13" s="14" customFormat="1" ht="15">
      <c r="B107" s="32" t="s">
        <v>94</v>
      </c>
      <c r="C107" s="255">
        <v>245951.18731300006</v>
      </c>
      <c r="D107" s="32">
        <v>243363.21806099999</v>
      </c>
      <c r="E107" s="32">
        <v>235720.83938799999</v>
      </c>
      <c r="F107" s="32">
        <v>232716.52780300003</v>
      </c>
      <c r="G107" s="32">
        <v>243472.47892499994</v>
      </c>
      <c r="H107" s="32">
        <v>248806.20157599999</v>
      </c>
      <c r="I107" s="32">
        <v>228207.16577700002</v>
      </c>
      <c r="J107" s="32">
        <v>223311.78041599999</v>
      </c>
      <c r="K107" s="32">
        <v>218917.66392699996</v>
      </c>
    </row>
    <row r="108" spans="2:13">
      <c r="D108" s="276"/>
      <c r="E108" s="276"/>
      <c r="F108" s="276"/>
      <c r="G108" s="276"/>
      <c r="H108" s="276"/>
      <c r="I108" s="276"/>
      <c r="J108" s="276"/>
      <c r="K108" s="276"/>
    </row>
    <row r="109" spans="2:13">
      <c r="B109" s="18" t="s">
        <v>63</v>
      </c>
      <c r="C109" s="29" t="s">
        <v>606</v>
      </c>
      <c r="D109" s="29">
        <v>2023</v>
      </c>
      <c r="E109" s="29">
        <v>2022</v>
      </c>
      <c r="F109" s="29">
        <v>2021</v>
      </c>
      <c r="G109" s="29">
        <v>2020</v>
      </c>
      <c r="H109" s="276"/>
      <c r="I109" s="276"/>
      <c r="J109" s="276"/>
      <c r="K109" s="276"/>
    </row>
    <row r="110" spans="2:13" ht="5.0999999999999996" customHeight="1">
      <c r="B110" s="7"/>
      <c r="C110" s="149"/>
      <c r="D110" s="229"/>
      <c r="E110" s="229"/>
      <c r="F110" s="229"/>
      <c r="G110" s="229"/>
      <c r="H110" s="276"/>
      <c r="I110" s="276"/>
      <c r="J110" s="276"/>
      <c r="K110" s="276"/>
    </row>
    <row r="111" spans="2:13">
      <c r="B111" s="9" t="s">
        <v>65</v>
      </c>
      <c r="C111" s="15">
        <v>1149.1918209999999</v>
      </c>
      <c r="D111" s="9">
        <v>1171.7000430000001</v>
      </c>
      <c r="E111" s="9">
        <v>1171.1758689999999</v>
      </c>
      <c r="F111" s="9">
        <v>1252.2058529999999</v>
      </c>
      <c r="G111" s="9">
        <v>2764.475066</v>
      </c>
      <c r="H111" s="276"/>
      <c r="I111" s="276"/>
      <c r="J111" s="276"/>
      <c r="K111" s="276"/>
    </row>
    <row r="112" spans="2:13">
      <c r="B112" s="9" t="s">
        <v>66</v>
      </c>
      <c r="C112" s="15">
        <v>8106.0320160000001</v>
      </c>
      <c r="D112" s="9">
        <v>8745.7388879999999</v>
      </c>
      <c r="E112" s="9">
        <v>11663.143291</v>
      </c>
      <c r="F112" s="9">
        <v>4704.2691500000001</v>
      </c>
      <c r="G112" s="9">
        <v>5091.2340089999998</v>
      </c>
      <c r="H112" s="276"/>
      <c r="I112" s="276"/>
      <c r="J112" s="276"/>
      <c r="K112" s="276"/>
    </row>
    <row r="113" spans="2:13">
      <c r="B113" s="9" t="s">
        <v>67</v>
      </c>
      <c r="C113" s="15">
        <v>178646.44539800001</v>
      </c>
      <c r="D113" s="9">
        <v>168954.83796999999</v>
      </c>
      <c r="E113" s="9">
        <v>151548.714041</v>
      </c>
      <c r="F113" s="9">
        <v>145890.44646400001</v>
      </c>
      <c r="G113" s="9">
        <v>133131.17211399999</v>
      </c>
      <c r="H113" s="276"/>
      <c r="I113" s="276"/>
      <c r="J113" s="276"/>
      <c r="K113" s="276"/>
    </row>
    <row r="114" spans="2:13">
      <c r="B114" s="9" t="s">
        <v>68</v>
      </c>
      <c r="C114" s="15">
        <v>35954.584871999999</v>
      </c>
      <c r="D114" s="9">
        <v>34163.418081999997</v>
      </c>
      <c r="E114" s="9">
        <v>38072.771316999999</v>
      </c>
      <c r="F114" s="9">
        <v>30761.912495</v>
      </c>
      <c r="G114" s="9">
        <v>26606.319835999999</v>
      </c>
      <c r="H114" s="276"/>
      <c r="I114" s="276"/>
      <c r="J114" s="276"/>
      <c r="K114" s="276"/>
    </row>
    <row r="115" spans="2:13">
      <c r="B115" s="9" t="s">
        <v>69</v>
      </c>
      <c r="C115" s="15">
        <v>6552.1199049999996</v>
      </c>
      <c r="D115" s="9">
        <v>6659.2391820000003</v>
      </c>
      <c r="E115" s="9">
        <v>6803.5703970000004</v>
      </c>
      <c r="F115" s="9">
        <v>3224.3274529999999</v>
      </c>
      <c r="G115" s="9">
        <v>7225.8315359999997</v>
      </c>
      <c r="H115" s="276"/>
      <c r="I115" s="276"/>
      <c r="J115" s="276"/>
      <c r="K115" s="276"/>
    </row>
    <row r="116" spans="2:13">
      <c r="B116" s="9" t="s">
        <v>70</v>
      </c>
      <c r="C116" s="15">
        <v>947.78204700000003</v>
      </c>
      <c r="D116" s="9">
        <v>1137.2597149999999</v>
      </c>
      <c r="E116" s="9">
        <v>840.26341600000001</v>
      </c>
      <c r="F116" s="9">
        <v>2653.8571299999999</v>
      </c>
      <c r="G116" s="9">
        <v>2365.9972189999999</v>
      </c>
      <c r="H116" s="276"/>
      <c r="I116" s="276"/>
      <c r="J116" s="276"/>
      <c r="K116" s="276"/>
    </row>
    <row r="117" spans="2:13">
      <c r="B117" s="9" t="s">
        <v>71</v>
      </c>
      <c r="C117" s="15">
        <v>9677.7272990000001</v>
      </c>
      <c r="D117" s="9">
        <v>8695.2632209999992</v>
      </c>
      <c r="E117" s="9">
        <v>8075.4195570000002</v>
      </c>
      <c r="F117" s="9">
        <v>7384.0199089999996</v>
      </c>
      <c r="G117" s="9">
        <v>7324.1211819999999</v>
      </c>
      <c r="H117" s="276"/>
      <c r="I117" s="276"/>
      <c r="J117" s="276"/>
      <c r="K117" s="276"/>
    </row>
    <row r="118" spans="2:13" hidden="1">
      <c r="B118" s="9" t="s">
        <v>72</v>
      </c>
      <c r="C118" s="15">
        <v>0</v>
      </c>
      <c r="D118" s="9">
        <v>0</v>
      </c>
      <c r="E118" s="9">
        <v>0</v>
      </c>
      <c r="F118" s="9">
        <v>0</v>
      </c>
      <c r="G118" s="9">
        <v>0</v>
      </c>
      <c r="H118" s="276"/>
      <c r="I118" s="276"/>
      <c r="J118" s="276"/>
      <c r="K118" s="276"/>
    </row>
    <row r="119" spans="2:13" ht="15">
      <c r="B119" s="9" t="s">
        <v>73</v>
      </c>
      <c r="C119" s="15">
        <v>195.25268700000001</v>
      </c>
      <c r="D119" s="9">
        <v>112.371843</v>
      </c>
      <c r="E119" s="9">
        <v>1918.561612</v>
      </c>
      <c r="F119" s="9">
        <v>58.834223999999999</v>
      </c>
      <c r="G119" s="9">
        <v>41.073292000000002</v>
      </c>
      <c r="H119" s="276"/>
      <c r="I119" s="277"/>
      <c r="J119" s="276"/>
      <c r="K119" s="276"/>
    </row>
    <row r="120" spans="2:13">
      <c r="B120" s="9" t="s">
        <v>74</v>
      </c>
      <c r="C120" s="15">
        <v>1224.416336</v>
      </c>
      <c r="D120" s="9">
        <v>1228.1359210000001</v>
      </c>
      <c r="E120" s="9">
        <v>663.31917499999997</v>
      </c>
      <c r="F120" s="9">
        <v>853.08804999999995</v>
      </c>
      <c r="G120" s="9">
        <v>904.73488899999995</v>
      </c>
      <c r="H120" s="276"/>
      <c r="I120" s="276"/>
      <c r="J120" s="276"/>
      <c r="K120" s="276"/>
    </row>
    <row r="121" spans="2:13">
      <c r="B121" s="9" t="s">
        <v>75</v>
      </c>
      <c r="C121" s="15">
        <v>3497.6349319999999</v>
      </c>
      <c r="D121" s="9">
        <v>1848.562936</v>
      </c>
      <c r="E121" s="9">
        <v>2554.8417420000001</v>
      </c>
      <c r="F121" s="9">
        <v>2061.6802010000001</v>
      </c>
      <c r="G121" s="9">
        <v>2456.956784</v>
      </c>
      <c r="H121" s="276"/>
      <c r="I121" s="276"/>
      <c r="J121" s="276"/>
      <c r="K121" s="276"/>
    </row>
    <row r="122" spans="2:13" ht="5.0999999999999996" customHeight="1">
      <c r="B122" s="30"/>
      <c r="C122" s="31"/>
      <c r="D122" s="274"/>
      <c r="E122" s="274"/>
      <c r="F122" s="274"/>
      <c r="G122" s="30"/>
      <c r="H122" s="276"/>
      <c r="I122" s="276"/>
      <c r="J122" s="276"/>
      <c r="K122" s="276"/>
    </row>
    <row r="123" spans="2:13">
      <c r="B123" s="32" t="s">
        <v>76</v>
      </c>
      <c r="C123" s="255">
        <v>245951.18731299997</v>
      </c>
      <c r="D123" s="32">
        <v>232716.52780099999</v>
      </c>
      <c r="E123" s="32">
        <v>223311.780417</v>
      </c>
      <c r="F123" s="32">
        <v>198844.64092899999</v>
      </c>
      <c r="G123" s="32">
        <v>187911.91592700002</v>
      </c>
      <c r="H123" s="276"/>
      <c r="I123" s="276"/>
      <c r="J123" s="276"/>
      <c r="K123" s="276"/>
    </row>
    <row r="124" spans="2:13" ht="5.0999999999999996" customHeight="1">
      <c r="B124" s="9"/>
      <c r="C124" s="147"/>
      <c r="D124" s="272"/>
      <c r="E124" s="272"/>
      <c r="F124" s="272"/>
      <c r="G124" s="272"/>
      <c r="H124" s="276"/>
      <c r="I124" s="276"/>
      <c r="J124" s="276"/>
      <c r="K124" s="276"/>
    </row>
    <row r="125" spans="2:13">
      <c r="B125" s="9" t="s">
        <v>77</v>
      </c>
      <c r="C125" s="15">
        <v>11913.817998</v>
      </c>
      <c r="D125" s="9">
        <v>13159.714982</v>
      </c>
      <c r="E125" s="9">
        <v>14635.948581000001</v>
      </c>
      <c r="F125" s="9">
        <v>15064.593440000001</v>
      </c>
      <c r="G125" s="9">
        <v>15094.437222</v>
      </c>
      <c r="H125" s="276"/>
      <c r="I125" s="276"/>
      <c r="J125" s="276"/>
      <c r="K125" s="276"/>
    </row>
    <row r="126" spans="2:13" ht="15">
      <c r="B126" s="9" t="s">
        <v>78</v>
      </c>
      <c r="C126" s="15">
        <v>138042.31965700001</v>
      </c>
      <c r="D126" s="9">
        <v>132888.625374</v>
      </c>
      <c r="E126" s="9">
        <v>122009.61736600001</v>
      </c>
      <c r="F126" s="9">
        <v>111286.02205499999</v>
      </c>
      <c r="G126" s="9">
        <v>97528.676624999993</v>
      </c>
      <c r="H126" s="276"/>
      <c r="I126" s="277"/>
      <c r="J126" s="278"/>
      <c r="K126" s="278"/>
    </row>
    <row r="127" spans="2:13">
      <c r="B127" s="9" t="s">
        <v>79</v>
      </c>
      <c r="C127" s="15">
        <v>37762.178889000003</v>
      </c>
      <c r="D127" s="9">
        <v>33417.342624000004</v>
      </c>
      <c r="E127" s="9">
        <v>40392.346216999998</v>
      </c>
      <c r="F127" s="9">
        <v>36832</v>
      </c>
      <c r="G127" s="9">
        <v>40920</v>
      </c>
      <c r="H127" s="276"/>
      <c r="I127" s="276"/>
      <c r="J127" s="276"/>
      <c r="K127" s="276"/>
    </row>
    <row r="128" spans="2:13">
      <c r="B128" s="9" t="s">
        <v>580</v>
      </c>
      <c r="C128" s="15">
        <v>13190.051783999999</v>
      </c>
      <c r="D128" s="9">
        <v>12415.402522999999</v>
      </c>
      <c r="E128" s="9">
        <v>7081.9417590000003</v>
      </c>
      <c r="F128" s="9">
        <v>3500</v>
      </c>
      <c r="G128" s="9">
        <v>1000</v>
      </c>
      <c r="H128" s="276"/>
      <c r="I128" s="139"/>
      <c r="J128" s="276"/>
      <c r="K128" s="139"/>
      <c r="M128" s="276"/>
    </row>
    <row r="129" spans="2:14">
      <c r="B129" s="9" t="s">
        <v>69</v>
      </c>
      <c r="C129" s="15">
        <v>5583.6229549999998</v>
      </c>
      <c r="D129" s="9">
        <v>6988.7649270000002</v>
      </c>
      <c r="E129" s="9">
        <v>8307.0971239999999</v>
      </c>
      <c r="F129" s="9">
        <v>3909.436381</v>
      </c>
      <c r="G129" s="9">
        <v>7178.9469170000002</v>
      </c>
      <c r="H129" s="276"/>
      <c r="I129" s="276"/>
      <c r="J129" s="276"/>
      <c r="K129" s="276"/>
    </row>
    <row r="130" spans="2:14">
      <c r="B130" s="9" t="s">
        <v>80</v>
      </c>
      <c r="C130" s="15">
        <v>6889.9143700000004</v>
      </c>
      <c r="D130" s="9">
        <v>3002.2931450000001</v>
      </c>
      <c r="E130" s="9">
        <v>2724.8118789999999</v>
      </c>
      <c r="F130" s="9">
        <v>3214.7371320000002</v>
      </c>
      <c r="G130" s="9">
        <v>3084.4429570000002</v>
      </c>
      <c r="H130" s="276"/>
      <c r="I130" s="276"/>
      <c r="J130" s="276"/>
      <c r="K130" s="276"/>
    </row>
    <row r="131" spans="2:14">
      <c r="B131" s="9" t="s">
        <v>73</v>
      </c>
      <c r="C131" s="15">
        <v>1.1033809999999999</v>
      </c>
      <c r="D131" s="9">
        <v>1.226181</v>
      </c>
      <c r="E131" s="9">
        <v>1092.9464680000001</v>
      </c>
      <c r="F131" s="9">
        <v>0.97295500000000001</v>
      </c>
      <c r="G131" s="9">
        <v>0.52918100000000001</v>
      </c>
      <c r="H131" s="276"/>
      <c r="I131" s="276"/>
      <c r="J131" s="276"/>
      <c r="K131" s="276"/>
    </row>
    <row r="132" spans="2:14">
      <c r="B132" s="9" t="s">
        <v>81</v>
      </c>
      <c r="C132" s="15">
        <v>2893.7159839999999</v>
      </c>
      <c r="D132" s="9">
        <v>2246.6838440000001</v>
      </c>
      <c r="E132" s="9">
        <v>2058.320283</v>
      </c>
      <c r="F132" s="9">
        <v>1795.7706889999999</v>
      </c>
      <c r="G132" s="9">
        <v>1795.283001</v>
      </c>
      <c r="H132" s="276"/>
      <c r="I132" s="276"/>
      <c r="J132" s="276"/>
      <c r="K132" s="276"/>
    </row>
    <row r="133" spans="2:14">
      <c r="B133" s="10" t="s">
        <v>82</v>
      </c>
      <c r="C133" s="16">
        <v>216276.72501800006</v>
      </c>
      <c r="D133" s="10">
        <v>204119.85975600002</v>
      </c>
      <c r="E133" s="10">
        <v>198303.02967699998</v>
      </c>
      <c r="F133" s="10">
        <v>175603.236718</v>
      </c>
      <c r="G133" s="10">
        <v>166602.16970399997</v>
      </c>
      <c r="H133" s="276"/>
      <c r="I133" s="276"/>
      <c r="J133" s="276"/>
      <c r="K133" s="276"/>
    </row>
    <row r="134" spans="2:14" ht="5.0999999999999996" customHeight="1">
      <c r="B134" s="9"/>
      <c r="C134" s="147"/>
      <c r="D134" s="272"/>
      <c r="E134" s="272"/>
      <c r="F134" s="272"/>
      <c r="G134" s="272"/>
      <c r="H134" s="276"/>
      <c r="I134" s="276"/>
      <c r="J134" s="276"/>
      <c r="K134" s="276"/>
    </row>
    <row r="135" spans="2:14">
      <c r="B135" s="9" t="s">
        <v>83</v>
      </c>
      <c r="C135" s="15">
        <v>2884.3117999999999</v>
      </c>
      <c r="D135" s="9">
        <v>2884.3117999999999</v>
      </c>
      <c r="E135" s="9">
        <v>2596.7288600000002</v>
      </c>
      <c r="F135" s="9">
        <v>2596.7288600000002</v>
      </c>
      <c r="G135" s="9">
        <v>2596.7288600000002</v>
      </c>
      <c r="H135" s="276"/>
      <c r="I135" s="276"/>
      <c r="J135" s="276"/>
      <c r="K135" s="276"/>
    </row>
    <row r="136" spans="2:14">
      <c r="B136" s="9" t="s">
        <v>489</v>
      </c>
      <c r="C136" s="15">
        <v>-0.17033999999999999</v>
      </c>
      <c r="D136" s="9">
        <v>-0.2349</v>
      </c>
      <c r="E136" s="9">
        <v>-11.011699999999999</v>
      </c>
      <c r="F136" s="9">
        <v>-8.9728399999999997</v>
      </c>
      <c r="G136" s="9">
        <v>-8.9123800000000006</v>
      </c>
      <c r="H136" s="276"/>
      <c r="I136" s="276"/>
      <c r="J136" s="276"/>
      <c r="K136" s="276"/>
    </row>
    <row r="137" spans="2:14">
      <c r="B137" s="9" t="s">
        <v>84</v>
      </c>
      <c r="C137" s="15">
        <v>2421.690298</v>
      </c>
      <c r="D137" s="9">
        <v>2421.690298</v>
      </c>
      <c r="E137" s="9">
        <v>895.419085</v>
      </c>
      <c r="F137" s="9">
        <v>895.419085</v>
      </c>
      <c r="G137" s="9">
        <v>895.419085</v>
      </c>
      <c r="H137" s="276"/>
      <c r="I137" s="276"/>
      <c r="J137" s="276"/>
      <c r="K137" s="276"/>
    </row>
    <row r="138" spans="2:14">
      <c r="B138" s="9" t="s">
        <v>85</v>
      </c>
      <c r="C138" s="15">
        <v>8482.4341210000002</v>
      </c>
      <c r="D138" s="9">
        <v>8481.6857880000007</v>
      </c>
      <c r="E138" s="9">
        <v>7827.8204750000004</v>
      </c>
      <c r="F138" s="9">
        <v>6974.4367780000002</v>
      </c>
      <c r="G138" s="9">
        <v>6536.2512360000001</v>
      </c>
      <c r="H138" s="276"/>
      <c r="I138" s="276"/>
      <c r="J138" s="276"/>
      <c r="K138" s="276"/>
    </row>
    <row r="139" spans="2:14">
      <c r="B139" s="9" t="s">
        <v>86</v>
      </c>
      <c r="C139" s="15">
        <v>0</v>
      </c>
      <c r="D139" s="9">
        <v>1730.45714</v>
      </c>
      <c r="E139" s="9">
        <v>840.35813900000005</v>
      </c>
      <c r="F139" s="9">
        <v>970.41006800000002</v>
      </c>
      <c r="G139" s="9">
        <v>569.31987000000004</v>
      </c>
      <c r="H139" s="276"/>
      <c r="I139" s="276"/>
      <c r="J139" s="276"/>
      <c r="K139" s="276"/>
      <c r="L139" s="139"/>
      <c r="M139" s="139"/>
    </row>
    <row r="140" spans="2:14">
      <c r="B140" s="9" t="s">
        <v>87</v>
      </c>
      <c r="C140" s="15">
        <v>0</v>
      </c>
      <c r="D140" s="9">
        <v>860.15372100000002</v>
      </c>
      <c r="E140" s="9">
        <v>473.664671</v>
      </c>
      <c r="F140" s="9">
        <v>546.96499300000005</v>
      </c>
      <c r="G140" s="9">
        <v>320.89187800000002</v>
      </c>
      <c r="H140" s="276"/>
      <c r="I140" s="276"/>
      <c r="J140" s="276"/>
      <c r="K140" s="276"/>
    </row>
    <row r="141" spans="2:14">
      <c r="B141" s="9" t="s">
        <v>88</v>
      </c>
      <c r="C141" s="15">
        <v>6865.1480339999998</v>
      </c>
      <c r="D141" s="9">
        <v>6865.1480339999998</v>
      </c>
      <c r="E141" s="9">
        <v>6408.0269079999998</v>
      </c>
      <c r="F141" s="9">
        <v>5917.8676359999999</v>
      </c>
      <c r="G141" s="9">
        <v>5663.8148460000002</v>
      </c>
      <c r="H141" s="276"/>
      <c r="I141" s="276"/>
      <c r="J141" s="276"/>
      <c r="K141" s="276"/>
      <c r="M141" s="139"/>
      <c r="N141" s="139"/>
    </row>
    <row r="142" spans="2:14">
      <c r="B142" s="9" t="s">
        <v>89</v>
      </c>
      <c r="C142" s="15">
        <v>106.41326599999999</v>
      </c>
      <c r="D142" s="9">
        <v>106.41326599999999</v>
      </c>
      <c r="E142" s="9">
        <v>69.643393000000003</v>
      </c>
      <c r="F142" s="9">
        <v>171.060205</v>
      </c>
      <c r="G142" s="9">
        <v>239.13271800000001</v>
      </c>
      <c r="H142" s="276"/>
      <c r="I142" s="276"/>
      <c r="J142" s="276"/>
      <c r="K142" s="276"/>
    </row>
    <row r="143" spans="2:14">
      <c r="B143" s="9" t="s">
        <v>90</v>
      </c>
      <c r="C143" s="15">
        <v>2491.9951589999996</v>
      </c>
      <c r="D143" s="9">
        <v>2677.1356029999997</v>
      </c>
      <c r="E143" s="9">
        <v>3142.2735122611539</v>
      </c>
      <c r="F143" s="9">
        <v>2895.5012809999994</v>
      </c>
      <c r="G143" s="9">
        <v>2366.159991</v>
      </c>
      <c r="H143" s="276"/>
      <c r="I143" s="276"/>
      <c r="J143" s="276"/>
      <c r="K143" s="276"/>
    </row>
    <row r="144" spans="2:14">
      <c r="B144" s="9" t="s">
        <v>91</v>
      </c>
      <c r="C144" s="15">
        <v>2095.019953</v>
      </c>
      <c r="D144" s="9">
        <v>1903.4880009999999</v>
      </c>
      <c r="E144" s="9">
        <v>1768.503999</v>
      </c>
      <c r="F144" s="9">
        <v>1292.5039999999999</v>
      </c>
      <c r="G144" s="9">
        <v>1292.503999</v>
      </c>
      <c r="H144" s="276"/>
      <c r="I144" s="276"/>
      <c r="J144" s="276"/>
      <c r="K144" s="276"/>
    </row>
    <row r="145" spans="2:13">
      <c r="B145" s="9" t="s">
        <v>92</v>
      </c>
      <c r="C145" s="15">
        <v>3539.6363620000002</v>
      </c>
      <c r="D145" s="9">
        <v>0</v>
      </c>
      <c r="E145" s="9">
        <v>0</v>
      </c>
      <c r="F145" s="9">
        <v>0</v>
      </c>
      <c r="G145" s="9">
        <v>0</v>
      </c>
      <c r="H145" s="276"/>
      <c r="I145" s="276"/>
      <c r="J145" s="276"/>
      <c r="K145" s="276"/>
    </row>
    <row r="146" spans="2:13">
      <c r="B146" s="9" t="s">
        <v>93</v>
      </c>
      <c r="C146" s="15">
        <v>787.98364200000003</v>
      </c>
      <c r="D146" s="9">
        <v>666.41929600000003</v>
      </c>
      <c r="E146" s="9">
        <v>997.3233967388461</v>
      </c>
      <c r="F146" s="9">
        <v>989.48414700000001</v>
      </c>
      <c r="G146" s="9">
        <v>838.43611999999996</v>
      </c>
      <c r="H146" s="276"/>
      <c r="I146" s="276"/>
      <c r="J146" s="276"/>
      <c r="K146" s="276"/>
    </row>
    <row r="147" spans="2:13" ht="11.25" customHeight="1">
      <c r="B147" s="10" t="s">
        <v>21</v>
      </c>
      <c r="C147" s="16">
        <v>29674.462294999998</v>
      </c>
      <c r="D147" s="10">
        <v>28596.668047000006</v>
      </c>
      <c r="E147" s="10">
        <v>25009</v>
      </c>
      <c r="F147" s="10">
        <v>23241.404213000002</v>
      </c>
      <c r="G147" s="10">
        <v>21309.746222999998</v>
      </c>
      <c r="H147" s="276"/>
      <c r="I147" s="276"/>
      <c r="J147" s="276"/>
      <c r="K147" s="276"/>
    </row>
    <row r="148" spans="2:13" ht="6" customHeight="1">
      <c r="B148" s="30"/>
      <c r="C148" s="31"/>
      <c r="D148" s="30"/>
      <c r="E148" s="30"/>
      <c r="F148" s="30"/>
      <c r="G148" s="30"/>
      <c r="H148" s="276"/>
      <c r="I148" s="276"/>
      <c r="J148" s="276"/>
      <c r="K148" s="276"/>
    </row>
    <row r="149" spans="2:13" ht="11.25" customHeight="1">
      <c r="B149" s="32" t="s">
        <v>94</v>
      </c>
      <c r="C149" s="255">
        <v>245951.18731300006</v>
      </c>
      <c r="D149" s="32">
        <v>232716.52780300003</v>
      </c>
      <c r="E149" s="32">
        <v>223311.78041599999</v>
      </c>
      <c r="F149" s="32">
        <v>198844.640931</v>
      </c>
      <c r="G149" s="32">
        <v>187911.91592699997</v>
      </c>
      <c r="H149" s="276"/>
      <c r="I149" s="276"/>
      <c r="J149" s="276"/>
      <c r="K149" s="276"/>
    </row>
    <row r="150" spans="2:13">
      <c r="D150" s="276"/>
      <c r="E150" s="276"/>
      <c r="F150" s="276"/>
      <c r="G150" s="276"/>
      <c r="H150" s="276"/>
      <c r="I150" s="276"/>
      <c r="J150" s="276"/>
      <c r="K150" s="276"/>
    </row>
    <row r="151" spans="2:13" ht="12" customHeight="1">
      <c r="D151" s="276"/>
      <c r="E151" s="276"/>
      <c r="F151" s="276"/>
      <c r="G151" s="276"/>
      <c r="H151" s="276"/>
      <c r="I151" s="276"/>
      <c r="J151" s="276"/>
      <c r="K151" s="276"/>
    </row>
    <row r="152" spans="2:13">
      <c r="C152" s="317"/>
      <c r="D152" s="317"/>
      <c r="E152" s="317"/>
      <c r="F152" s="317"/>
      <c r="G152" s="317"/>
      <c r="H152" s="317"/>
      <c r="I152" s="317"/>
      <c r="J152" s="317"/>
      <c r="K152" s="317"/>
    </row>
    <row r="153" spans="2:13">
      <c r="C153" s="320"/>
      <c r="D153" s="318"/>
      <c r="E153" s="318"/>
      <c r="F153" s="318"/>
      <c r="G153" s="318"/>
      <c r="H153" s="318"/>
      <c r="I153" s="318"/>
      <c r="J153" s="318"/>
      <c r="K153" s="318"/>
    </row>
    <row r="154" spans="2:13">
      <c r="B154" s="12" t="s">
        <v>22</v>
      </c>
      <c r="C154" s="354"/>
      <c r="D154" s="279"/>
      <c r="E154" s="279"/>
      <c r="F154" s="279"/>
      <c r="G154" s="279"/>
      <c r="H154" s="279"/>
      <c r="I154" s="279"/>
      <c r="J154" s="279"/>
      <c r="K154" s="279"/>
    </row>
    <row r="155" spans="2:13" ht="2.1" customHeight="1">
      <c r="B155" s="25"/>
      <c r="C155" s="162"/>
      <c r="D155" s="280"/>
      <c r="E155" s="280"/>
      <c r="F155" s="280"/>
      <c r="G155" s="280"/>
      <c r="H155" s="280"/>
      <c r="I155" s="280"/>
      <c r="J155" s="280"/>
      <c r="K155" s="280"/>
    </row>
    <row r="156" spans="2:13">
      <c r="B156" s="12"/>
      <c r="D156" s="276"/>
      <c r="E156" s="276"/>
      <c r="F156" s="276"/>
      <c r="G156" s="276"/>
      <c r="H156" s="276"/>
      <c r="I156" s="276"/>
      <c r="J156" s="276"/>
      <c r="K156" s="276"/>
    </row>
    <row r="157" spans="2:13">
      <c r="B157" s="18" t="s">
        <v>61</v>
      </c>
      <c r="C157" s="28" t="s">
        <v>597</v>
      </c>
      <c r="D157" s="29" t="s">
        <v>598</v>
      </c>
      <c r="E157" s="29" t="s">
        <v>599</v>
      </c>
      <c r="F157" s="29" t="s">
        <v>600</v>
      </c>
      <c r="G157" s="29" t="s">
        <v>601</v>
      </c>
      <c r="H157" s="29" t="s">
        <v>602</v>
      </c>
      <c r="I157" s="29" t="s">
        <v>603</v>
      </c>
      <c r="J157" s="29" t="s">
        <v>604</v>
      </c>
      <c r="K157" s="29" t="s">
        <v>605</v>
      </c>
    </row>
    <row r="158" spans="2:13" ht="5.0999999999999996" customHeight="1">
      <c r="C158" s="149"/>
      <c r="D158" s="229"/>
      <c r="E158" s="229"/>
      <c r="F158" s="229"/>
      <c r="G158" s="229"/>
      <c r="H158" s="229"/>
      <c r="I158" s="229"/>
      <c r="J158" s="229"/>
      <c r="K158" s="229"/>
    </row>
    <row r="159" spans="2:13">
      <c r="B159" s="9" t="s">
        <v>34</v>
      </c>
      <c r="C159" s="313">
        <v>0.21014077095088535</v>
      </c>
      <c r="D159" s="314">
        <v>0.15418687019014771</v>
      </c>
      <c r="E159" s="314">
        <v>0.15980133909719552</v>
      </c>
      <c r="F159" s="20">
        <v>0.18273870617341842</v>
      </c>
      <c r="G159" s="20">
        <v>0.11139071435064377</v>
      </c>
      <c r="H159" s="20">
        <v>0.15052523172274759</v>
      </c>
      <c r="I159" s="20">
        <v>0.13021318465052112</v>
      </c>
      <c r="J159" s="20">
        <v>0.13067734384996343</v>
      </c>
      <c r="K159" s="20">
        <v>0.10893612583765103</v>
      </c>
      <c r="M159" s="174"/>
    </row>
    <row r="160" spans="2:13" ht="5.0999999999999996" customHeight="1">
      <c r="B160" s="9"/>
      <c r="C160" s="137"/>
      <c r="D160" s="281"/>
      <c r="E160" s="281"/>
      <c r="F160" s="282"/>
      <c r="G160" s="282"/>
      <c r="H160" s="282"/>
      <c r="I160" s="282"/>
      <c r="J160" s="282"/>
      <c r="K160" s="282"/>
      <c r="M160" s="174"/>
    </row>
    <row r="161" spans="2:13">
      <c r="B161" s="9" t="s">
        <v>96</v>
      </c>
      <c r="C161" s="315">
        <v>0.31405188669382578</v>
      </c>
      <c r="D161" s="316">
        <v>0.37869652138157178</v>
      </c>
      <c r="E161" s="316">
        <v>0.36217950038091024</v>
      </c>
      <c r="F161" s="316">
        <v>0.36340822428136632</v>
      </c>
      <c r="G161" s="316">
        <v>0.41793183088697927</v>
      </c>
      <c r="H161" s="316">
        <v>0.38856738992869538</v>
      </c>
      <c r="I161" s="316">
        <v>0.45412933708056069</v>
      </c>
      <c r="J161" s="316">
        <v>0.4045764873721242</v>
      </c>
      <c r="K161" s="316">
        <v>0.41919647941399779</v>
      </c>
    </row>
    <row r="162" spans="2:13" ht="15.75" customHeight="1">
      <c r="B162" s="9" t="s">
        <v>97</v>
      </c>
      <c r="C162" s="315">
        <v>0.42440915956698455</v>
      </c>
      <c r="D162" s="316">
        <v>0.40760492382892</v>
      </c>
      <c r="E162" s="316">
        <v>0.40974690885114379</v>
      </c>
      <c r="F162" s="21">
        <v>0.46951045747032</v>
      </c>
      <c r="G162" s="21">
        <v>0.43310874921756448</v>
      </c>
      <c r="H162" s="21">
        <v>0.40861377350720313</v>
      </c>
      <c r="I162" s="21">
        <v>0.45781838023698207</v>
      </c>
      <c r="J162" s="21">
        <v>0.44886721141246583</v>
      </c>
      <c r="K162" s="21">
        <v>0.44773012829620318</v>
      </c>
    </row>
    <row r="163" spans="2:13" hidden="1">
      <c r="B163" s="9" t="s">
        <v>98</v>
      </c>
      <c r="C163" s="137">
        <v>1.4329607456437232</v>
      </c>
      <c r="D163" s="281">
        <v>1.4329607456437232</v>
      </c>
      <c r="E163" s="281">
        <v>1.4329607456437232</v>
      </c>
      <c r="F163" s="282">
        <v>1.4329607456437232</v>
      </c>
      <c r="G163" s="282">
        <v>1.4329607456437232</v>
      </c>
      <c r="H163" s="282">
        <v>1.4329607456437232</v>
      </c>
      <c r="I163" s="282">
        <v>1.4329607456437232</v>
      </c>
      <c r="J163" s="282">
        <v>1.4329607456437232</v>
      </c>
      <c r="K163" s="282">
        <v>1.4329607456437232</v>
      </c>
    </row>
    <row r="164" spans="2:13" hidden="1">
      <c r="B164" s="9" t="s">
        <v>99</v>
      </c>
      <c r="C164" s="137">
        <v>2.4455714719162285</v>
      </c>
      <c r="D164" s="281">
        <v>2.4455714719162285</v>
      </c>
      <c r="E164" s="281">
        <v>2.4455714719162285</v>
      </c>
      <c r="F164" s="282">
        <v>2.4455714719162285</v>
      </c>
      <c r="G164" s="282">
        <v>2.4455714719162285</v>
      </c>
      <c r="H164" s="282">
        <v>2.4455714719162285</v>
      </c>
      <c r="I164" s="282">
        <v>2.4455714719162285</v>
      </c>
      <c r="J164" s="282">
        <v>2.4455714719162285</v>
      </c>
      <c r="K164" s="282">
        <v>2.4455714719162285</v>
      </c>
    </row>
    <row r="165" spans="2:13" ht="1.5" customHeight="1">
      <c r="B165" s="9"/>
      <c r="C165" s="137"/>
      <c r="D165" s="281"/>
      <c r="E165" s="281"/>
      <c r="F165" s="282"/>
      <c r="G165" s="282"/>
      <c r="H165" s="282"/>
      <c r="I165" s="282"/>
      <c r="J165" s="282"/>
      <c r="K165" s="282"/>
    </row>
    <row r="166" spans="2:13">
      <c r="B166" s="9" t="s">
        <v>401</v>
      </c>
      <c r="C166" s="15">
        <v>247147.96961268003</v>
      </c>
      <c r="D166" s="159">
        <v>241832.17663670034</v>
      </c>
      <c r="E166" s="159">
        <v>238270.48511583995</v>
      </c>
      <c r="F166" s="9">
        <v>236329.36463877006</v>
      </c>
      <c r="G166" s="9">
        <v>234316.48083116047</v>
      </c>
      <c r="H166" s="9">
        <v>232099.91912638996</v>
      </c>
      <c r="I166" s="9">
        <v>213967.24953586038</v>
      </c>
      <c r="J166" s="9">
        <v>211244.11525367026</v>
      </c>
      <c r="K166" s="9">
        <v>208899.53201341021</v>
      </c>
      <c r="M166" s="155"/>
    </row>
    <row r="167" spans="2:13">
      <c r="B167" s="9" t="s">
        <v>402</v>
      </c>
      <c r="C167" s="313">
        <v>5.4761358381638647E-2</v>
      </c>
      <c r="D167" s="314">
        <v>4.1931326589608631E-2</v>
      </c>
      <c r="E167" s="314">
        <v>0.11358390423159781</v>
      </c>
      <c r="F167" s="20">
        <v>0.11875005064626976</v>
      </c>
      <c r="G167" s="20">
        <v>0.12167068337960019</v>
      </c>
      <c r="H167" s="20">
        <v>0.12941590801000213</v>
      </c>
      <c r="I167" s="20">
        <v>7.0026012130987692E-2</v>
      </c>
      <c r="J167" s="20">
        <v>8.1347230426025874E-2</v>
      </c>
      <c r="K167" s="20">
        <v>8.8156338517662913E-2</v>
      </c>
    </row>
    <row r="168" spans="2:13">
      <c r="B168" s="9" t="s">
        <v>403</v>
      </c>
      <c r="C168" s="313">
        <v>2.1981330399905685E-2</v>
      </c>
      <c r="D168" s="314">
        <v>1.4948102024171295E-2</v>
      </c>
      <c r="E168" s="314">
        <v>8.2136237282104396E-3</v>
      </c>
      <c r="F168" s="20">
        <v>8.5904491244899184E-3</v>
      </c>
      <c r="G168" s="20">
        <v>9.550032215062787E-3</v>
      </c>
      <c r="H168" s="20">
        <v>8.4745070237913112E-2</v>
      </c>
      <c r="I168" s="20">
        <v>1.2890935583791618E-2</v>
      </c>
      <c r="J168" s="20">
        <v>1.1223496853547399E-2</v>
      </c>
      <c r="K168" s="20">
        <v>1.6521054896672105E-2</v>
      </c>
    </row>
    <row r="169" spans="2:13">
      <c r="B169" s="9" t="s">
        <v>20</v>
      </c>
      <c r="C169" s="15">
        <v>138042.31965700001</v>
      </c>
      <c r="D169" s="159">
        <v>139660.76027699999</v>
      </c>
      <c r="E169" s="159">
        <v>134395.144791</v>
      </c>
      <c r="F169" s="9">
        <v>132889.43153</v>
      </c>
      <c r="G169" s="9">
        <v>138230.46459799999</v>
      </c>
      <c r="H169" s="9">
        <v>140163.599724</v>
      </c>
      <c r="I169" s="9">
        <v>123529.105947</v>
      </c>
      <c r="J169" s="9">
        <v>122009.61736600001</v>
      </c>
      <c r="K169" s="9">
        <v>120557.725196</v>
      </c>
      <c r="M169" s="155"/>
    </row>
    <row r="170" spans="2:13">
      <c r="B170" s="9" t="s">
        <v>100</v>
      </c>
      <c r="C170" s="313">
        <v>-1.3610960619074852E-3</v>
      </c>
      <c r="D170" s="314">
        <v>-3.5875180716687938E-3</v>
      </c>
      <c r="E170" s="314">
        <v>8.7963389362358591E-2</v>
      </c>
      <c r="F170" s="20">
        <v>8.9163579059232001E-2</v>
      </c>
      <c r="G170" s="20">
        <v>0.14659151351162314</v>
      </c>
      <c r="H170" s="20">
        <v>0.13206575737723658</v>
      </c>
      <c r="I170" s="20">
        <v>8.3086515792558435E-2</v>
      </c>
      <c r="J170" s="20">
        <v>9.6360666982059806E-2</v>
      </c>
      <c r="K170" s="20">
        <v>9.9063524114705759E-2</v>
      </c>
    </row>
    <row r="171" spans="2:13">
      <c r="B171" s="9" t="s">
        <v>101</v>
      </c>
      <c r="C171" s="313">
        <v>-1.1588370396881653E-2</v>
      </c>
      <c r="D171" s="314">
        <v>3.9180102035595299E-2</v>
      </c>
      <c r="E171" s="314">
        <v>1.1338182290607124E-2</v>
      </c>
      <c r="F171" s="20">
        <v>-3.8645844702436705E-2</v>
      </c>
      <c r="G171" s="20">
        <v>-1.3791991143254023E-2</v>
      </c>
      <c r="H171" s="20">
        <v>0.13466052109319882</v>
      </c>
      <c r="I171" s="20">
        <v>1.2453842687186523E-2</v>
      </c>
      <c r="J171" s="20">
        <v>1.2043128448546492E-2</v>
      </c>
      <c r="K171" s="20">
        <v>-2.6285906252182523E-2</v>
      </c>
    </row>
    <row r="172" spans="2:13">
      <c r="B172" s="9" t="s">
        <v>404</v>
      </c>
      <c r="C172" s="315">
        <v>0.55854118434933608</v>
      </c>
      <c r="D172" s="316">
        <v>0.57751107490881814</v>
      </c>
      <c r="E172" s="316">
        <v>0.56404445026273864</v>
      </c>
      <c r="F172" s="21">
        <v>0.56230181862131379</v>
      </c>
      <c r="G172" s="21">
        <v>0.58993061054720941</v>
      </c>
      <c r="H172" s="21">
        <v>0.60389335873776817</v>
      </c>
      <c r="I172" s="21">
        <v>0.57732716672743334</v>
      </c>
      <c r="J172" s="21">
        <v>0.57757640831549817</v>
      </c>
      <c r="K172" s="21">
        <v>0.57710864181476884</v>
      </c>
    </row>
    <row r="173" spans="2:13" ht="5.0999999999999996" customHeight="1">
      <c r="B173" s="9"/>
      <c r="C173" s="137"/>
      <c r="D173" s="281"/>
      <c r="E173" s="281"/>
      <c r="F173" s="282"/>
      <c r="G173" s="282"/>
      <c r="H173" s="282"/>
      <c r="I173" s="282"/>
      <c r="J173" s="282"/>
      <c r="K173" s="282"/>
    </row>
    <row r="174" spans="2:13">
      <c r="B174" s="9" t="s">
        <v>18</v>
      </c>
      <c r="C174" s="15">
        <v>245951.18731299997</v>
      </c>
      <c r="D174" s="159">
        <v>243363.21806300001</v>
      </c>
      <c r="E174" s="159">
        <v>235720.83938700001</v>
      </c>
      <c r="F174" s="9">
        <v>232716.52780099999</v>
      </c>
      <c r="G174" s="9">
        <v>243472.47892300002</v>
      </c>
      <c r="H174" s="9">
        <v>248806.20157400001</v>
      </c>
      <c r="I174" s="9">
        <v>228207.16577600001</v>
      </c>
      <c r="J174" s="9">
        <v>223311.78041599999</v>
      </c>
      <c r="K174" s="9">
        <v>218917.66394600004</v>
      </c>
    </row>
    <row r="175" spans="2:13">
      <c r="B175" s="9" t="s">
        <v>19</v>
      </c>
      <c r="C175" s="15">
        <v>244657.20268700004</v>
      </c>
      <c r="D175" s="159">
        <v>239542.02872449998</v>
      </c>
      <c r="E175" s="159">
        <v>234218.68359450001</v>
      </c>
      <c r="F175" s="9">
        <v>238094.50336200002</v>
      </c>
      <c r="G175" s="9">
        <v>246139.34025049995</v>
      </c>
      <c r="H175" s="9">
        <v>238506.68367649999</v>
      </c>
      <c r="I175" s="9">
        <v>225759.473096</v>
      </c>
      <c r="J175" s="9">
        <v>221114.72217099997</v>
      </c>
      <c r="K175" s="9">
        <v>218187.93967499997</v>
      </c>
    </row>
    <row r="176" spans="2:13" ht="5.0999999999999996" customHeight="1">
      <c r="B176" s="9"/>
      <c r="C176" s="137"/>
      <c r="D176" s="281"/>
      <c r="E176" s="281"/>
      <c r="F176" s="282"/>
      <c r="G176" s="282"/>
      <c r="H176" s="282"/>
      <c r="I176" s="282"/>
      <c r="J176" s="282"/>
      <c r="K176" s="282"/>
    </row>
    <row r="177" spans="2:14">
      <c r="B177" s="9" t="s">
        <v>508</v>
      </c>
      <c r="C177" s="15">
        <v>1670.7900000000002</v>
      </c>
      <c r="D177" s="159">
        <v>1670.7900000000002</v>
      </c>
      <c r="E177" s="159">
        <v>1636.52</v>
      </c>
      <c r="F177" s="9">
        <v>1545</v>
      </c>
      <c r="G177" s="9">
        <v>1582.4</v>
      </c>
      <c r="H177" s="9">
        <v>1496.6999999999998</v>
      </c>
      <c r="I177" s="9">
        <v>1414.7</v>
      </c>
      <c r="J177" s="9">
        <v>1431.9</v>
      </c>
      <c r="K177" s="9">
        <v>1444.6</v>
      </c>
      <c r="M177" s="154"/>
      <c r="N177" s="139"/>
    </row>
    <row r="178" spans="2:14">
      <c r="B178" s="9" t="s">
        <v>509</v>
      </c>
      <c r="C178" s="15">
        <v>855.4</v>
      </c>
      <c r="D178" s="159">
        <v>838.46</v>
      </c>
      <c r="E178" s="159">
        <v>820.9</v>
      </c>
      <c r="F178" s="9">
        <v>798</v>
      </c>
      <c r="G178" s="9">
        <v>799</v>
      </c>
      <c r="H178" s="9">
        <v>751.6</v>
      </c>
      <c r="I178" s="9">
        <v>671.99999999999989</v>
      </c>
      <c r="J178" s="9">
        <v>663.69999999999993</v>
      </c>
      <c r="K178" s="9">
        <v>677.5</v>
      </c>
      <c r="M178" s="154"/>
      <c r="N178" s="139"/>
    </row>
    <row r="179" spans="2:14">
      <c r="B179" s="9" t="s">
        <v>510</v>
      </c>
      <c r="C179" s="15">
        <v>815.39000000000021</v>
      </c>
      <c r="D179" s="159">
        <v>832.33000000000015</v>
      </c>
      <c r="E179" s="159">
        <v>815.62</v>
      </c>
      <c r="F179" s="9">
        <v>747</v>
      </c>
      <c r="G179" s="9">
        <v>783.40000000000009</v>
      </c>
      <c r="H179" s="9">
        <v>745.0999999999998</v>
      </c>
      <c r="I179" s="9">
        <v>742.70000000000016</v>
      </c>
      <c r="J179" s="9">
        <v>768.20000000000016</v>
      </c>
      <c r="K179" s="9">
        <v>767</v>
      </c>
    </row>
    <row r="180" spans="2:14">
      <c r="B180" s="9" t="s">
        <v>102</v>
      </c>
      <c r="C180" s="15">
        <v>47</v>
      </c>
      <c r="D180" s="159">
        <v>47</v>
      </c>
      <c r="E180" s="159">
        <v>47</v>
      </c>
      <c r="F180" s="9">
        <v>46</v>
      </c>
      <c r="G180" s="9">
        <v>46</v>
      </c>
      <c r="H180" s="9">
        <v>46</v>
      </c>
      <c r="I180" s="9">
        <v>40</v>
      </c>
      <c r="J180" s="9">
        <v>40</v>
      </c>
      <c r="K180" s="9">
        <v>40</v>
      </c>
    </row>
    <row r="181" spans="2:14" ht="5.0999999999999996" customHeight="1">
      <c r="B181" s="9"/>
      <c r="C181" s="137"/>
      <c r="D181" s="281"/>
      <c r="E181" s="281"/>
      <c r="F181" s="282"/>
      <c r="G181" s="282"/>
      <c r="H181" s="282"/>
      <c r="I181" s="282"/>
      <c r="J181" s="282"/>
      <c r="K181" s="282"/>
    </row>
    <row r="182" spans="2:14">
      <c r="B182" s="9" t="s">
        <v>104</v>
      </c>
      <c r="C182" s="311">
        <v>1.4</v>
      </c>
      <c r="D182" s="319">
        <v>1.43</v>
      </c>
      <c r="E182" s="319">
        <v>1.37</v>
      </c>
      <c r="F182" s="22">
        <v>1.24</v>
      </c>
      <c r="G182" s="22">
        <v>0.84</v>
      </c>
      <c r="H182" s="22">
        <v>1.04</v>
      </c>
      <c r="I182" s="22">
        <v>1.36</v>
      </c>
      <c r="J182" s="22">
        <v>0.86</v>
      </c>
      <c r="K182" s="22">
        <v>0.81</v>
      </c>
    </row>
    <row r="183" spans="2:14">
      <c r="B183" s="9" t="s">
        <v>105</v>
      </c>
      <c r="C183" s="311">
        <v>1.1299999999999999</v>
      </c>
      <c r="D183" s="319">
        <v>1.1200000000000001</v>
      </c>
      <c r="E183" s="319">
        <v>1.23</v>
      </c>
      <c r="F183" s="22">
        <v>1.42</v>
      </c>
      <c r="G183" s="22">
        <v>1.58</v>
      </c>
      <c r="H183" s="22">
        <v>1.28</v>
      </c>
      <c r="I183" s="22">
        <v>1.05</v>
      </c>
      <c r="J183" s="22">
        <v>1.33</v>
      </c>
      <c r="K183" s="22">
        <v>0.99</v>
      </c>
    </row>
    <row r="184" spans="2:14">
      <c r="B184" s="9" t="s">
        <v>106</v>
      </c>
      <c r="C184" s="315">
        <v>0.21440719986530812</v>
      </c>
      <c r="D184" s="314">
        <v>0.32307341078864199</v>
      </c>
      <c r="E184" s="314">
        <v>0.26497434271752301</v>
      </c>
      <c r="F184" s="20">
        <v>0.20922055130402104</v>
      </c>
      <c r="G184" s="20">
        <v>0.27330662156782431</v>
      </c>
      <c r="H184" s="20">
        <v>0.3190644490534344</v>
      </c>
      <c r="I184" s="20">
        <v>0.33732437743492422</v>
      </c>
      <c r="J184" s="20">
        <v>0.29631440210988674</v>
      </c>
      <c r="K184" s="20">
        <v>0.35292032127162709</v>
      </c>
    </row>
    <row r="185" spans="2:14" ht="5.0999999999999996" customHeight="1">
      <c r="B185" s="9"/>
      <c r="C185" s="137"/>
      <c r="D185" s="281"/>
      <c r="E185" s="281"/>
      <c r="F185" s="282"/>
      <c r="G185" s="282"/>
      <c r="H185" s="282"/>
      <c r="I185" s="282"/>
      <c r="J185" s="282"/>
      <c r="K185" s="282"/>
    </row>
    <row r="186" spans="2:14">
      <c r="B186" s="9" t="s">
        <v>519</v>
      </c>
      <c r="C186" s="313">
        <v>0.18211478570504747</v>
      </c>
      <c r="D186" s="314">
        <v>0.18470892696323757</v>
      </c>
      <c r="E186" s="314">
        <v>0.18517430725978898</v>
      </c>
      <c r="F186" s="20">
        <v>0.18833271087113107</v>
      </c>
      <c r="G186" s="20">
        <v>0.19684908673424492</v>
      </c>
      <c r="H186" s="20">
        <v>0.19133289306360762</v>
      </c>
      <c r="I186" s="20">
        <v>0.18249394739773986</v>
      </c>
      <c r="J186" s="20">
        <v>0.1888494043392874</v>
      </c>
      <c r="K186" s="20">
        <v>0.19227525587786853</v>
      </c>
      <c r="M186" s="163"/>
      <c r="N186" s="139"/>
    </row>
    <row r="187" spans="2:14">
      <c r="B187" s="9" t="s">
        <v>506</v>
      </c>
      <c r="C187" s="313">
        <v>0.20233708288213606</v>
      </c>
      <c r="D187" s="314">
        <v>0.20377061268159058</v>
      </c>
      <c r="E187" s="314">
        <v>0.20449121046375571</v>
      </c>
      <c r="F187" s="20">
        <v>0.20755800558893417</v>
      </c>
      <c r="G187" s="20">
        <v>0.21339305383722815</v>
      </c>
      <c r="H187" s="20">
        <v>0.20997621230402391</v>
      </c>
      <c r="I187" s="20">
        <v>0.20102476669638769</v>
      </c>
      <c r="J187" s="20">
        <v>0.20851194376982921</v>
      </c>
      <c r="K187" s="20">
        <v>0.20760241021220033</v>
      </c>
      <c r="M187" s="139"/>
      <c r="N187" s="139"/>
    </row>
    <row r="188" spans="2:14">
      <c r="B188" s="9" t="s">
        <v>507</v>
      </c>
      <c r="C188" s="313">
        <v>0.23138817124070693</v>
      </c>
      <c r="D188" s="314">
        <v>0.23117822530145124</v>
      </c>
      <c r="E188" s="314">
        <v>0.23147659880368818</v>
      </c>
      <c r="F188" s="20">
        <v>0.23029321439969522</v>
      </c>
      <c r="G188" s="20">
        <v>0.2368295598940981</v>
      </c>
      <c r="H188" s="20">
        <v>0.23526341847374127</v>
      </c>
      <c r="I188" s="20">
        <v>0.22217107299332964</v>
      </c>
      <c r="J188" s="20">
        <v>0.23059459893257739</v>
      </c>
      <c r="K188" s="20">
        <v>0.2300119016353725</v>
      </c>
      <c r="M188" s="139"/>
      <c r="N188" s="139"/>
    </row>
    <row r="189" spans="2:14" ht="5.0999999999999996" customHeight="1">
      <c r="B189" s="9"/>
      <c r="C189" s="313"/>
      <c r="D189" s="281"/>
      <c r="E189" s="281"/>
      <c r="F189" s="282"/>
      <c r="G189" s="282"/>
      <c r="H189" s="282"/>
      <c r="I189" s="282"/>
      <c r="J189" s="282"/>
      <c r="K189" s="282"/>
    </row>
    <row r="190" spans="2:14">
      <c r="B190" s="9" t="s">
        <v>513</v>
      </c>
      <c r="C190" s="15">
        <v>24096.807505370001</v>
      </c>
      <c r="D190" s="159">
        <v>24216.443309750008</v>
      </c>
      <c r="E190" s="159">
        <v>24072.899475329999</v>
      </c>
      <c r="F190" s="9">
        <v>23793.072002090001</v>
      </c>
      <c r="G190" s="9">
        <v>24282.59948461</v>
      </c>
      <c r="H190" s="9">
        <v>24192.409725389996</v>
      </c>
      <c r="I190" s="9">
        <v>21985.299916999997</v>
      </c>
      <c r="J190" s="9">
        <v>21834.599684000004</v>
      </c>
      <c r="K190" s="9">
        <v>21251.706254000001</v>
      </c>
      <c r="M190" s="139"/>
      <c r="N190" s="139"/>
    </row>
    <row r="191" spans="2:14">
      <c r="B191" s="9" t="s">
        <v>515</v>
      </c>
      <c r="C191" s="15">
        <v>27556.571153370001</v>
      </c>
      <c r="D191" s="159">
        <v>27473.610221750008</v>
      </c>
      <c r="E191" s="159">
        <v>27249.645015329999</v>
      </c>
      <c r="F191" s="9">
        <v>26399.285425090002</v>
      </c>
      <c r="G191" s="9">
        <v>26949.505832610001</v>
      </c>
      <c r="H191" s="9">
        <v>27105.875235389998</v>
      </c>
      <c r="I191" s="9">
        <v>24297.989510999996</v>
      </c>
      <c r="J191" s="9">
        <v>24147.013672000005</v>
      </c>
      <c r="K191" s="9">
        <v>23545.706254000001</v>
      </c>
      <c r="M191" s="139"/>
      <c r="N191" s="139"/>
    </row>
    <row r="192" spans="2:14">
      <c r="B192" s="9" t="s">
        <v>110</v>
      </c>
      <c r="C192" s="315">
        <v>1.72</v>
      </c>
      <c r="D192" s="316">
        <v>1.88</v>
      </c>
      <c r="E192" s="316">
        <v>1.6</v>
      </c>
      <c r="F192" s="21">
        <v>1.75</v>
      </c>
      <c r="G192" s="21">
        <v>1.73</v>
      </c>
      <c r="H192" s="21">
        <v>1.88</v>
      </c>
      <c r="I192" s="21">
        <v>1.94</v>
      </c>
      <c r="J192" s="21">
        <v>2.39</v>
      </c>
      <c r="K192" s="21">
        <v>1.8</v>
      </c>
      <c r="M192" s="139"/>
      <c r="N192" s="139"/>
    </row>
    <row r="193" spans="2:17">
      <c r="B193" s="9" t="s">
        <v>111</v>
      </c>
      <c r="C193" s="313">
        <v>6.8615495842437202E-2</v>
      </c>
      <c r="D193" s="314">
        <v>7.0645320409338699E-2</v>
      </c>
      <c r="E193" s="314">
        <v>7.1214157809902007E-2</v>
      </c>
      <c r="F193" s="20">
        <v>7.1612668713828251E-2</v>
      </c>
      <c r="G193" s="20">
        <v>7.326437299971883E-2</v>
      </c>
      <c r="H193" s="20">
        <v>7.2434614141473494E-2</v>
      </c>
      <c r="I193" s="20">
        <v>6.8946940957518826E-2</v>
      </c>
      <c r="J193" s="20">
        <v>7.0805097224007255E-2</v>
      </c>
      <c r="K193" s="20">
        <v>7.3356961131060772E-2</v>
      </c>
      <c r="M193" s="139"/>
      <c r="N193" s="139"/>
    </row>
    <row r="194" spans="2:17" ht="5.0999999999999996" customHeight="1">
      <c r="B194" s="9"/>
      <c r="C194" s="137"/>
      <c r="D194" s="281"/>
      <c r="E194" s="281"/>
      <c r="F194" s="282"/>
      <c r="G194" s="282"/>
      <c r="H194" s="282"/>
      <c r="I194" s="282"/>
      <c r="J194" s="282"/>
      <c r="K194" s="282"/>
    </row>
    <row r="195" spans="2:17">
      <c r="B195" s="9" t="s">
        <v>112</v>
      </c>
      <c r="C195" s="321">
        <v>1.2338231002375069E-3</v>
      </c>
      <c r="D195" s="322">
        <v>7.8176633020513367E-4</v>
      </c>
      <c r="E195" s="322">
        <v>3.9728558721097347E-4</v>
      </c>
      <c r="F195" s="290">
        <v>3.4392082131390908E-4</v>
      </c>
      <c r="G195" s="290">
        <v>6.0157594807030068E-4</v>
      </c>
      <c r="H195" s="290">
        <v>5.2391460393928248E-4</v>
      </c>
      <c r="I195" s="290">
        <v>-1.3310828986900483E-3</v>
      </c>
      <c r="J195" s="290">
        <v>3.5555075739379048E-4</v>
      </c>
      <c r="K195" s="290">
        <v>4.3251821129786973E-4</v>
      </c>
      <c r="M195" s="139"/>
    </row>
    <row r="196" spans="2:17">
      <c r="B196" s="9" t="s">
        <v>539</v>
      </c>
      <c r="C196" s="321">
        <v>9.1439785542306688E-3</v>
      </c>
      <c r="D196" s="322">
        <v>7.806800877850956E-3</v>
      </c>
      <c r="E196" s="322">
        <v>8.2422134739232253E-3</v>
      </c>
      <c r="F196" s="290">
        <v>8.8205851272280915E-3</v>
      </c>
      <c r="G196" s="290">
        <v>9.7680445896984568E-3</v>
      </c>
      <c r="H196" s="290">
        <v>9.870047100759758E-3</v>
      </c>
      <c r="I196" s="290">
        <v>9.6495436022977117E-3</v>
      </c>
      <c r="J196" s="290">
        <v>9.6776025992727863E-3</v>
      </c>
      <c r="K196" s="290">
        <v>1.0238678618594017E-2</v>
      </c>
      <c r="M196" s="139"/>
      <c r="N196" s="139"/>
    </row>
    <row r="197" spans="2:17" hidden="1">
      <c r="B197" s="121" t="s">
        <v>113</v>
      </c>
      <c r="C197" s="264">
        <v>0</v>
      </c>
      <c r="D197" s="284">
        <v>0</v>
      </c>
      <c r="E197" s="284">
        <v>0</v>
      </c>
      <c r="F197" s="285">
        <v>0</v>
      </c>
      <c r="G197" s="285">
        <v>0</v>
      </c>
      <c r="H197" s="285">
        <v>0</v>
      </c>
      <c r="I197" s="285">
        <v>0</v>
      </c>
      <c r="J197" s="285">
        <v>0</v>
      </c>
      <c r="K197" s="285">
        <v>0</v>
      </c>
      <c r="M197" s="139"/>
    </row>
    <row r="198" spans="2:17" ht="5.0999999999999996" customHeight="1">
      <c r="B198" s="9"/>
      <c r="C198" s="264"/>
      <c r="D198" s="284"/>
      <c r="E198" s="284"/>
      <c r="F198" s="285"/>
      <c r="G198" s="285"/>
      <c r="H198" s="285"/>
      <c r="I198" s="285"/>
      <c r="J198" s="285"/>
      <c r="K198" s="285"/>
    </row>
    <row r="199" spans="2:17" ht="15">
      <c r="B199" s="9" t="s">
        <v>37</v>
      </c>
      <c r="C199" s="311">
        <v>153.46</v>
      </c>
      <c r="D199" s="319">
        <v>151.12</v>
      </c>
      <c r="E199" s="319">
        <v>137.80000000000001</v>
      </c>
      <c r="F199" s="22">
        <v>141.80000000000001</v>
      </c>
      <c r="G199" s="22">
        <v>137.19999999999999</v>
      </c>
      <c r="H199" s="22">
        <v>141</v>
      </c>
      <c r="I199" s="22">
        <v>123.6</v>
      </c>
      <c r="J199" s="22">
        <v>127.4</v>
      </c>
      <c r="K199" s="22">
        <v>111.4</v>
      </c>
      <c r="N199" s="157"/>
      <c r="O199" s="139"/>
      <c r="P199" s="139"/>
      <c r="Q199" s="139"/>
    </row>
    <row r="200" spans="2:17">
      <c r="B200" s="9" t="s">
        <v>38</v>
      </c>
      <c r="C200" s="311">
        <v>144.20707300000001</v>
      </c>
      <c r="D200" s="319">
        <v>144.18950000000001</v>
      </c>
      <c r="E200" s="319">
        <v>144.12970999999999</v>
      </c>
      <c r="F200" s="22">
        <v>144.203845</v>
      </c>
      <c r="G200" s="22">
        <v>143.81799799999999</v>
      </c>
      <c r="H200" s="22">
        <v>143.79558299999999</v>
      </c>
      <c r="I200" s="22">
        <v>129.428573</v>
      </c>
      <c r="J200" s="22">
        <v>129.28565800000001</v>
      </c>
      <c r="K200" s="22">
        <v>129.285438</v>
      </c>
    </row>
    <row r="201" spans="2:17">
      <c r="B201" s="9" t="s">
        <v>567</v>
      </c>
      <c r="C201" s="311">
        <v>124.04735412574463</v>
      </c>
      <c r="D201" s="319">
        <v>117.31033410948302</v>
      </c>
      <c r="E201" s="319">
        <v>113.23653879189176</v>
      </c>
      <c r="F201" s="22">
        <v>120.47549913295093</v>
      </c>
      <c r="G201" s="22">
        <v>116.38948110199865</v>
      </c>
      <c r="H201" s="22">
        <v>112.80634925080336</v>
      </c>
      <c r="I201" s="22">
        <v>105.62564403560741</v>
      </c>
      <c r="J201" s="22">
        <v>109.86084389102038</v>
      </c>
      <c r="K201" s="22">
        <v>107.19198438078075</v>
      </c>
      <c r="N201" s="396"/>
      <c r="O201" s="396"/>
      <c r="P201" s="396"/>
      <c r="Q201" s="396"/>
    </row>
    <row r="202" spans="2:17">
      <c r="B202" s="9" t="s">
        <v>40</v>
      </c>
      <c r="C202" s="311">
        <v>6.4247095564803445</v>
      </c>
      <c r="D202" s="319">
        <v>4.4303554926737796</v>
      </c>
      <c r="E202" s="319">
        <v>4.6822617649737053</v>
      </c>
      <c r="F202" s="22">
        <v>5.6175250316011249</v>
      </c>
      <c r="G202" s="22">
        <v>3.2769562789371642</v>
      </c>
      <c r="H202" s="22">
        <v>4.2080747395784899</v>
      </c>
      <c r="I202" s="22">
        <v>3.5145700246895784</v>
      </c>
      <c r="J202" s="22">
        <v>3.5303167152124075</v>
      </c>
      <c r="K202" s="22">
        <v>2.8941189504504372</v>
      </c>
      <c r="N202" s="396"/>
      <c r="O202" s="396"/>
      <c r="P202" s="396"/>
      <c r="Q202" s="396"/>
    </row>
    <row r="203" spans="2:17">
      <c r="B203" s="9" t="s">
        <v>114</v>
      </c>
      <c r="C203" s="311">
        <v>5.9714761675572987</v>
      </c>
      <c r="D203" s="319">
        <v>8.527532398353717</v>
      </c>
      <c r="E203" s="319">
        <v>7.3575553288600615</v>
      </c>
      <c r="F203" s="22">
        <v>6.3106082840001037</v>
      </c>
      <c r="G203" s="22">
        <v>10.467030097552822</v>
      </c>
      <c r="H203" s="22">
        <v>8.3767523586168267</v>
      </c>
      <c r="I203" s="22">
        <v>8.7919716445909248</v>
      </c>
      <c r="J203" s="22">
        <v>9.0218534395953451</v>
      </c>
      <c r="K203" s="22">
        <v>9.6229631458877876</v>
      </c>
    </row>
    <row r="204" spans="2:17">
      <c r="B204" s="30" t="s">
        <v>42</v>
      </c>
      <c r="C204" s="312">
        <v>1.2371082082447344</v>
      </c>
      <c r="D204" s="323">
        <v>1.2882070547933415</v>
      </c>
      <c r="E204" s="323">
        <v>1.2169216886190017</v>
      </c>
      <c r="F204" s="296">
        <v>1.1770028015697731</v>
      </c>
      <c r="G204" s="296">
        <v>1.1788006845718635</v>
      </c>
      <c r="H204" s="296">
        <v>1.2499296443546226</v>
      </c>
      <c r="I204" s="296">
        <v>1.1701703798211471</v>
      </c>
      <c r="J204" s="296">
        <v>1.1596488383648145</v>
      </c>
      <c r="K204" s="296">
        <v>1.0392568123776029</v>
      </c>
    </row>
    <row r="205" spans="2:17">
      <c r="B205" s="9" t="s">
        <v>410</v>
      </c>
    </row>
    <row r="206" spans="2:17">
      <c r="B206" s="19"/>
    </row>
    <row r="208" spans="2:17">
      <c r="B208" s="18" t="s">
        <v>95</v>
      </c>
      <c r="C208" s="200" t="s">
        <v>606</v>
      </c>
      <c r="D208" s="200">
        <v>2023</v>
      </c>
      <c r="E208" s="200">
        <v>2022</v>
      </c>
      <c r="F208" s="200">
        <v>2021</v>
      </c>
      <c r="G208" s="200">
        <v>2020</v>
      </c>
    </row>
    <row r="209" spans="2:9" ht="5.0999999999999996" customHeight="1">
      <c r="C209" s="149"/>
      <c r="D209" s="207"/>
      <c r="E209" s="207"/>
      <c r="F209" s="207"/>
      <c r="G209" s="207"/>
    </row>
    <row r="210" spans="2:9">
      <c r="B210" s="9" t="s">
        <v>34</v>
      </c>
      <c r="C210" s="313">
        <v>0.17379959560969824</v>
      </c>
      <c r="D210" s="293">
        <v>0.14397530436057643</v>
      </c>
      <c r="E210" s="20">
        <v>0.12282779980840894</v>
      </c>
      <c r="F210" s="20">
        <v>0.13520180207033544</v>
      </c>
      <c r="G210" s="20">
        <v>9.9767877639397165E-2</v>
      </c>
    </row>
    <row r="211" spans="2:9" ht="5.0999999999999996" customHeight="1">
      <c r="B211" s="9"/>
      <c r="C211" s="137"/>
      <c r="D211" s="287"/>
      <c r="E211" s="20"/>
      <c r="F211" s="20"/>
      <c r="G211" s="20"/>
    </row>
    <row r="212" spans="2:9">
      <c r="B212" s="9" t="s">
        <v>96</v>
      </c>
      <c r="C212" s="315">
        <v>0.34831354801948933</v>
      </c>
      <c r="D212" s="21">
        <v>0.40150568572182765</v>
      </c>
      <c r="E212" s="21">
        <v>0.42416307422461907</v>
      </c>
      <c r="F212" s="21">
        <v>0.40785854973561531</v>
      </c>
      <c r="G212" s="21">
        <v>0.47001756681849816</v>
      </c>
    </row>
    <row r="213" spans="2:9" ht="14.25" customHeight="1">
      <c r="B213" s="9" t="s">
        <v>97</v>
      </c>
      <c r="C213" s="315">
        <v>0.41266786348557061</v>
      </c>
      <c r="D213" s="294">
        <v>0.44927692954639598</v>
      </c>
      <c r="E213" s="21">
        <v>0.45412639454945447</v>
      </c>
      <c r="F213" s="21">
        <v>0.47709848205266864</v>
      </c>
      <c r="G213" s="21">
        <v>0.55382528959411437</v>
      </c>
    </row>
    <row r="214" spans="2:9" hidden="1">
      <c r="B214" s="9" t="s">
        <v>98</v>
      </c>
      <c r="C214" s="137">
        <v>2019</v>
      </c>
      <c r="D214" s="287">
        <v>2019</v>
      </c>
      <c r="E214" s="20">
        <v>2019</v>
      </c>
      <c r="F214" s="20">
        <v>2019</v>
      </c>
      <c r="G214" s="20">
        <v>2019</v>
      </c>
    </row>
    <row r="215" spans="2:9" hidden="1">
      <c r="B215" s="9" t="s">
        <v>99</v>
      </c>
      <c r="C215" s="137">
        <v>0.9923949987353613</v>
      </c>
      <c r="D215" s="287">
        <v>0.9923949987353613</v>
      </c>
      <c r="E215" s="20">
        <v>0.9923949987353613</v>
      </c>
      <c r="F215" s="20">
        <v>0.9923949987353613</v>
      </c>
      <c r="G215" s="20">
        <v>0.9923949987353613</v>
      </c>
    </row>
    <row r="216" spans="2:9" ht="2.25" hidden="1" customHeight="1">
      <c r="B216" s="9"/>
      <c r="C216" s="137"/>
      <c r="D216" s="287"/>
      <c r="E216" s="20"/>
      <c r="F216" s="20"/>
      <c r="G216" s="20"/>
    </row>
    <row r="217" spans="2:9">
      <c r="B217" s="9" t="s">
        <v>401</v>
      </c>
      <c r="C217" s="15">
        <v>247147.96961268003</v>
      </c>
      <c r="D217" s="129">
        <v>236329.36463877006</v>
      </c>
      <c r="E217" s="9">
        <v>211244.11525367026</v>
      </c>
      <c r="F217" s="9">
        <v>195352.7130877701</v>
      </c>
      <c r="G217" s="9">
        <v>182801.32446267045</v>
      </c>
    </row>
    <row r="218" spans="2:9">
      <c r="B218" s="9" t="s">
        <v>402</v>
      </c>
      <c r="C218" s="313">
        <v>5.4761358381638703E-2</v>
      </c>
      <c r="D218" s="293">
        <v>0.11875005064626981</v>
      </c>
      <c r="E218" s="20">
        <v>8.1347230426025902E-2</v>
      </c>
      <c r="F218" s="20">
        <v>6.8661365895424584E-2</v>
      </c>
      <c r="G218" s="20">
        <v>8.9551054905745872E-2</v>
      </c>
    </row>
    <row r="219" spans="2:9">
      <c r="B219" s="9" t="s">
        <v>403</v>
      </c>
      <c r="C219" s="313">
        <v>4.5777658609822858E-2</v>
      </c>
      <c r="D219" s="293">
        <v>0.11875005064626976</v>
      </c>
      <c r="E219" s="20">
        <v>8.1347230426025874E-2</v>
      </c>
      <c r="F219" s="20">
        <v>6.8661365895424487E-2</v>
      </c>
      <c r="G219" s="20">
        <v>8.9551054905745886E-2</v>
      </c>
    </row>
    <row r="220" spans="2:9">
      <c r="B220" s="9" t="s">
        <v>20</v>
      </c>
      <c r="C220" s="15">
        <v>138042.31965700001</v>
      </c>
      <c r="D220" s="129">
        <v>132889.43153</v>
      </c>
      <c r="E220" s="9">
        <v>122009.61736600001</v>
      </c>
      <c r="F220" s="9">
        <v>111286.02205499999</v>
      </c>
      <c r="G220" s="9">
        <v>97528.676624999993</v>
      </c>
      <c r="I220" s="76"/>
    </row>
    <row r="221" spans="2:9">
      <c r="B221" s="9" t="s">
        <v>100</v>
      </c>
      <c r="C221" s="313">
        <v>-1.3619795678583881E-3</v>
      </c>
      <c r="D221" s="293">
        <v>8.916357905923207E-2</v>
      </c>
      <c r="E221" s="20">
        <v>9.6360666991911426E-2</v>
      </c>
      <c r="F221" s="20">
        <v>0.14105949046040389</v>
      </c>
      <c r="G221" s="20">
        <v>0.13514674852615322</v>
      </c>
    </row>
    <row r="222" spans="2:9">
      <c r="B222" s="9" t="s">
        <v>101</v>
      </c>
      <c r="C222" s="313">
        <v>3.8775755661478062E-2</v>
      </c>
      <c r="D222" s="293">
        <v>8.9163579059232001E-2</v>
      </c>
      <c r="E222" s="20">
        <v>9.6360666982059806E-2</v>
      </c>
      <c r="F222" s="20">
        <v>0.14105949046040389</v>
      </c>
      <c r="G222" s="20">
        <v>0.13514674852615327</v>
      </c>
    </row>
    <row r="223" spans="2:9">
      <c r="B223" s="9" t="s">
        <v>404</v>
      </c>
      <c r="C223" s="315">
        <v>0.55854118434933608</v>
      </c>
      <c r="D223" s="294">
        <v>0.56230181862131379</v>
      </c>
      <c r="E223" s="21">
        <v>0.57757640831549817</v>
      </c>
      <c r="F223" s="21">
        <v>0.56966714357839632</v>
      </c>
      <c r="G223" s="21">
        <v>0.5335228117831069</v>
      </c>
    </row>
    <row r="224" spans="2:9" ht="5.0999999999999996" customHeight="1">
      <c r="B224" s="9"/>
      <c r="C224" s="137"/>
      <c r="D224" s="287"/>
      <c r="E224" s="287"/>
      <c r="F224" s="287"/>
      <c r="G224" s="20"/>
    </row>
    <row r="225" spans="2:11">
      <c r="B225" s="9" t="s">
        <v>18</v>
      </c>
      <c r="C225" s="15">
        <v>245951.18731299997</v>
      </c>
      <c r="D225" s="129">
        <v>232716.52780099999</v>
      </c>
      <c r="E225" s="9">
        <v>223311.780417</v>
      </c>
      <c r="F225" s="9">
        <v>198844.64092899999</v>
      </c>
      <c r="G225" s="9">
        <v>187911.91592700002</v>
      </c>
    </row>
    <row r="226" spans="2:11">
      <c r="B226" s="9" t="s">
        <v>19</v>
      </c>
      <c r="C226" s="15">
        <v>239437.94314075002</v>
      </c>
      <c r="D226" s="129">
        <v>235302.83089840002</v>
      </c>
      <c r="E226" s="9">
        <v>213111.9190316</v>
      </c>
      <c r="F226" s="9">
        <v>196228.77445899998</v>
      </c>
      <c r="G226" s="9">
        <v>183428.0500162</v>
      </c>
    </row>
    <row r="227" spans="2:11" ht="5.0999999999999996" customHeight="1">
      <c r="B227" s="9"/>
      <c r="C227" s="137"/>
      <c r="D227" s="287"/>
      <c r="E227" s="287"/>
      <c r="F227" s="20"/>
      <c r="G227" s="20"/>
    </row>
    <row r="228" spans="2:11">
      <c r="B228" s="9" t="s">
        <v>508</v>
      </c>
      <c r="C228" s="15">
        <v>1670.7900000000002</v>
      </c>
      <c r="D228" s="129">
        <v>1545</v>
      </c>
      <c r="E228" s="9">
        <v>1431.9</v>
      </c>
      <c r="F228" s="9">
        <v>1390</v>
      </c>
      <c r="G228" s="9">
        <v>1563</v>
      </c>
      <c r="I228" s="139"/>
      <c r="J228" s="139"/>
      <c r="K228" s="139"/>
    </row>
    <row r="229" spans="2:11">
      <c r="B229" s="9" t="s">
        <v>509</v>
      </c>
      <c r="C229" s="15">
        <v>855.4</v>
      </c>
      <c r="D229" s="9">
        <v>798</v>
      </c>
      <c r="E229" s="9">
        <v>663.69999999999993</v>
      </c>
      <c r="F229" s="9">
        <v>646.19000000000005</v>
      </c>
      <c r="G229" s="9">
        <v>660.05</v>
      </c>
    </row>
    <row r="230" spans="2:11">
      <c r="B230" s="9" t="s">
        <v>510</v>
      </c>
      <c r="C230" s="15">
        <v>815.39000000000021</v>
      </c>
      <c r="D230" s="9">
        <v>747</v>
      </c>
      <c r="E230" s="9">
        <v>768.20000000000016</v>
      </c>
      <c r="F230" s="9">
        <v>744</v>
      </c>
      <c r="G230" s="9">
        <v>903</v>
      </c>
    </row>
    <row r="231" spans="2:11">
      <c r="B231" s="9" t="s">
        <v>102</v>
      </c>
      <c r="C231" s="15">
        <v>47</v>
      </c>
      <c r="D231" s="9">
        <v>46</v>
      </c>
      <c r="E231" s="9">
        <v>40</v>
      </c>
      <c r="F231" s="9">
        <v>40</v>
      </c>
      <c r="G231" s="9">
        <v>45</v>
      </c>
    </row>
    <row r="232" spans="2:11" ht="5.0999999999999996" customHeight="1">
      <c r="B232" s="9"/>
      <c r="C232" s="137"/>
      <c r="D232" s="287"/>
      <c r="E232" s="287"/>
      <c r="F232" s="287"/>
      <c r="G232" s="287"/>
    </row>
    <row r="233" spans="2:11" hidden="1">
      <c r="B233" s="9" t="s">
        <v>103</v>
      </c>
      <c r="C233" s="137">
        <v>2.08</v>
      </c>
      <c r="D233" s="287">
        <v>2.08</v>
      </c>
      <c r="E233" s="287">
        <v>2.08</v>
      </c>
      <c r="F233" s="287">
        <v>2.08</v>
      </c>
      <c r="G233" s="287">
        <v>2.08</v>
      </c>
    </row>
    <row r="234" spans="2:11">
      <c r="B234" s="9" t="s">
        <v>104</v>
      </c>
      <c r="C234" s="311">
        <v>1.4</v>
      </c>
      <c r="D234" s="22">
        <v>1.1299999999999999</v>
      </c>
      <c r="E234" s="22">
        <v>1.22</v>
      </c>
      <c r="F234" s="22">
        <v>1.79</v>
      </c>
      <c r="G234" s="22">
        <v>2.02</v>
      </c>
    </row>
    <row r="235" spans="2:11">
      <c r="B235" s="9" t="s">
        <v>105</v>
      </c>
      <c r="C235" s="311">
        <v>1.1599999999999999</v>
      </c>
      <c r="D235" s="22">
        <v>1.32</v>
      </c>
      <c r="E235" s="22">
        <v>0.77</v>
      </c>
      <c r="F235" s="22">
        <v>-0.04</v>
      </c>
      <c r="G235" s="22">
        <v>-0.09</v>
      </c>
    </row>
    <row r="236" spans="2:11">
      <c r="B236" s="9" t="s">
        <v>106</v>
      </c>
      <c r="C236" s="315">
        <v>0.26313888086811521</v>
      </c>
      <c r="D236" s="21">
        <v>0.27735095588927394</v>
      </c>
      <c r="E236" s="21">
        <v>0.3544360728898186</v>
      </c>
      <c r="F236" s="21">
        <v>0.37000317118357107</v>
      </c>
      <c r="G236" s="21">
        <v>0.40950074482362114</v>
      </c>
    </row>
    <row r="237" spans="2:11" ht="5.0999999999999996" customHeight="1">
      <c r="B237" s="9"/>
      <c r="C237" s="137"/>
      <c r="D237" s="287"/>
      <c r="E237" s="20"/>
      <c r="F237" s="20"/>
      <c r="G237" s="20"/>
    </row>
    <row r="238" spans="2:11">
      <c r="B238" s="9" t="s">
        <v>107</v>
      </c>
      <c r="C238" s="313">
        <v>0.18211478570504747</v>
      </c>
      <c r="D238" s="293">
        <v>0.18833271087113107</v>
      </c>
      <c r="E238" s="20">
        <v>0.1888494043392874</v>
      </c>
      <c r="F238" s="20">
        <v>0.18030492392507866</v>
      </c>
      <c r="G238" s="20">
        <v>0.18305134079629123</v>
      </c>
      <c r="I238" s="163"/>
      <c r="J238" s="139"/>
      <c r="K238" s="139"/>
    </row>
    <row r="239" spans="2:11">
      <c r="B239" s="9" t="s">
        <v>108</v>
      </c>
      <c r="C239" s="313">
        <v>0.20233708288213606</v>
      </c>
      <c r="D239" s="293">
        <v>0.20755800558893417</v>
      </c>
      <c r="E239" s="20">
        <v>0.20851194376982921</v>
      </c>
      <c r="F239" s="20">
        <v>0.19583347859971681</v>
      </c>
      <c r="G239" s="20">
        <v>0.20017895427795476</v>
      </c>
      <c r="I239" s="139"/>
      <c r="J239" s="139"/>
      <c r="K239" s="139"/>
    </row>
    <row r="240" spans="2:11">
      <c r="B240" s="9" t="s">
        <v>109</v>
      </c>
      <c r="C240" s="313">
        <v>0.23138817124070693</v>
      </c>
      <c r="D240" s="293">
        <v>0.23029321439969522</v>
      </c>
      <c r="E240" s="20">
        <v>0.23059459893257739</v>
      </c>
      <c r="F240" s="20">
        <v>0.2162203389523559</v>
      </c>
      <c r="G240" s="20">
        <v>0.22298121933895498</v>
      </c>
      <c r="I240" s="139"/>
      <c r="J240" s="139"/>
      <c r="K240" s="139"/>
    </row>
    <row r="241" spans="2:16" ht="5.0999999999999996" customHeight="1">
      <c r="B241" s="9"/>
      <c r="C241" s="137"/>
      <c r="D241" s="287"/>
      <c r="E241" s="20"/>
      <c r="F241" s="287"/>
      <c r="G241" s="20"/>
    </row>
    <row r="242" spans="2:16">
      <c r="B242" s="9" t="s">
        <v>513</v>
      </c>
      <c r="C242" s="15">
        <v>24096.807505370001</v>
      </c>
      <c r="D242" s="129">
        <v>23793.072002090001</v>
      </c>
      <c r="E242" s="9">
        <v>21834.599684000004</v>
      </c>
      <c r="F242" s="9">
        <v>19321.626066139677</v>
      </c>
      <c r="G242" s="9">
        <v>18635.798466542066</v>
      </c>
      <c r="I242" s="139"/>
      <c r="J242" s="139"/>
      <c r="K242" s="139"/>
    </row>
    <row r="243" spans="2:16">
      <c r="B243" s="9" t="s">
        <v>515</v>
      </c>
      <c r="C243" s="15">
        <v>27556.571153370001</v>
      </c>
      <c r="D243" s="129">
        <v>26399.285425090002</v>
      </c>
      <c r="E243" s="9">
        <v>24147.013672000005</v>
      </c>
      <c r="F243" s="9">
        <v>21333.066067169566</v>
      </c>
      <c r="G243" s="9">
        <v>20758.591133684455</v>
      </c>
      <c r="I243" s="139"/>
      <c r="J243" s="139"/>
      <c r="K243" s="139"/>
    </row>
    <row r="244" spans="2:16">
      <c r="B244" s="9" t="s">
        <v>110</v>
      </c>
      <c r="C244" s="315">
        <v>1.72</v>
      </c>
      <c r="D244" s="294">
        <v>1.75</v>
      </c>
      <c r="E244" s="21">
        <v>2.39</v>
      </c>
      <c r="F244" s="21">
        <v>1.38</v>
      </c>
      <c r="G244" s="21">
        <v>1.71</v>
      </c>
      <c r="I244" s="139"/>
      <c r="J244" s="139"/>
      <c r="K244" s="139"/>
    </row>
    <row r="245" spans="2:16">
      <c r="B245" s="9" t="s">
        <v>111</v>
      </c>
      <c r="C245" s="313">
        <v>6.8615495842437202E-2</v>
      </c>
      <c r="D245" s="293">
        <v>7.1612668713828251E-2</v>
      </c>
      <c r="E245" s="20">
        <v>7.0805097224007255E-2</v>
      </c>
      <c r="F245" s="20">
        <v>6.9231205589813619E-2</v>
      </c>
      <c r="G245" s="20">
        <v>7.088141938502629E-2</v>
      </c>
      <c r="I245" s="139"/>
      <c r="J245" s="139"/>
      <c r="K245" s="139"/>
    </row>
    <row r="246" spans="2:16" ht="5.0999999999999996" customHeight="1">
      <c r="B246" s="9"/>
      <c r="C246" s="137"/>
      <c r="D246" s="287"/>
      <c r="E246" s="20"/>
      <c r="F246" s="20"/>
      <c r="G246" s="20"/>
    </row>
    <row r="247" spans="2:16">
      <c r="B247" s="9" t="s">
        <v>112</v>
      </c>
      <c r="C247" s="321">
        <v>8.0754047810623541E-4</v>
      </c>
      <c r="D247" s="295">
        <v>6.0616780743455852E-5</v>
      </c>
      <c r="E247" s="290">
        <v>-3.4020809407390622E-5</v>
      </c>
      <c r="F247" s="290">
        <v>8.5000460902113714E-4</v>
      </c>
      <c r="G247" s="290">
        <v>5.4313987136833915E-3</v>
      </c>
      <c r="I247" s="139"/>
      <c r="J247" s="139"/>
      <c r="K247" s="139"/>
    </row>
    <row r="248" spans="2:16">
      <c r="B248" s="9" t="s">
        <v>539</v>
      </c>
      <c r="C248" s="321">
        <v>9.1439785542306688E-3</v>
      </c>
      <c r="D248" s="295">
        <v>8.8205851272280915E-3</v>
      </c>
      <c r="E248" s="290">
        <v>9.6776025992727863E-3</v>
      </c>
      <c r="F248" s="290">
        <v>1.684193595704904E-2</v>
      </c>
      <c r="G248" s="290">
        <v>1.23E-2</v>
      </c>
      <c r="I248" s="139"/>
      <c r="J248" s="139"/>
      <c r="K248" s="139"/>
      <c r="O248" s="139"/>
      <c r="P248" s="139"/>
    </row>
    <row r="249" spans="2:16" hidden="1">
      <c r="B249" s="9" t="s">
        <v>113</v>
      </c>
      <c r="C249" s="264" t="e">
        <v>#REF!</v>
      </c>
      <c r="D249" s="288" t="e">
        <v>#REF!</v>
      </c>
      <c r="E249" s="288" t="e">
        <v>#REF!</v>
      </c>
      <c r="F249" s="288" t="e">
        <v>#REF!</v>
      </c>
      <c r="G249" s="288">
        <v>9.8443413596682374E-3</v>
      </c>
      <c r="I249" s="139"/>
      <c r="J249" s="139"/>
      <c r="K249" s="139"/>
    </row>
    <row r="250" spans="2:16" ht="5.0999999999999996" customHeight="1">
      <c r="B250" s="9"/>
      <c r="C250" s="264"/>
      <c r="D250" s="288"/>
      <c r="E250" s="288"/>
      <c r="F250" s="288"/>
      <c r="G250" s="288"/>
    </row>
    <row r="251" spans="2:16" ht="15">
      <c r="B251" s="9" t="s">
        <v>37</v>
      </c>
      <c r="C251" s="311">
        <v>153.46</v>
      </c>
      <c r="D251" s="291">
        <v>141.80000000000001</v>
      </c>
      <c r="E251" s="22">
        <v>127.4</v>
      </c>
      <c r="F251" s="22">
        <v>149</v>
      </c>
      <c r="G251" s="22">
        <v>97.6</v>
      </c>
      <c r="O251" s="157"/>
    </row>
    <row r="252" spans="2:16">
      <c r="B252" s="9" t="s">
        <v>38</v>
      </c>
      <c r="C252" s="311">
        <v>144.20707300000001</v>
      </c>
      <c r="D252" s="291">
        <v>144.203845</v>
      </c>
      <c r="E252" s="22">
        <v>129.28565800000001</v>
      </c>
      <c r="F252" s="22">
        <v>129.387801</v>
      </c>
      <c r="G252" s="22">
        <v>129.39082400000001</v>
      </c>
    </row>
    <row r="253" spans="2:16">
      <c r="B253" s="9" t="s">
        <v>568</v>
      </c>
      <c r="C253" s="311">
        <v>124.04735412574463</v>
      </c>
      <c r="D253" s="22">
        <v>120.47549913295093</v>
      </c>
      <c r="E253" s="22">
        <v>109.86084389102038</v>
      </c>
      <c r="F253" s="22">
        <v>103.48102799457509</v>
      </c>
      <c r="G253" s="22">
        <v>94.712860038902789</v>
      </c>
    </row>
    <row r="254" spans="2:16">
      <c r="B254" s="9" t="s">
        <v>40</v>
      </c>
      <c r="C254" s="311">
        <v>15.569457822624903</v>
      </c>
      <c r="D254" s="291">
        <v>16.877416206348535</v>
      </c>
      <c r="E254" s="22">
        <v>12.817983556577831</v>
      </c>
      <c r="F254" s="22">
        <v>13.313169390399</v>
      </c>
      <c r="G254" s="22">
        <v>8.8668897654386196</v>
      </c>
    </row>
    <row r="255" spans="2:16">
      <c r="B255" s="9" t="s">
        <v>114</v>
      </c>
      <c r="C255" s="311">
        <v>7.2796369206446556</v>
      </c>
      <c r="D255" s="291">
        <v>8.4017599771380382</v>
      </c>
      <c r="E255" s="22">
        <v>9.9391608233591384</v>
      </c>
      <c r="F255" s="22">
        <v>11.191925501034612</v>
      </c>
      <c r="G255" s="22">
        <v>11.007241838104886</v>
      </c>
    </row>
    <row r="256" spans="2:16">
      <c r="B256" s="30" t="s">
        <v>42</v>
      </c>
      <c r="C256" s="312">
        <v>1.2371082082447344</v>
      </c>
      <c r="D256" s="292">
        <v>1.1770028015697731</v>
      </c>
      <c r="E256" s="296">
        <v>1.1596488383648145</v>
      </c>
      <c r="F256" s="296">
        <v>1.4398774624447219</v>
      </c>
      <c r="G256" s="296">
        <v>1.0304830828665856</v>
      </c>
    </row>
    <row r="257" spans="2:2">
      <c r="B257" s="9" t="s">
        <v>410</v>
      </c>
    </row>
  </sheetData>
  <mergeCells count="1">
    <mergeCell ref="N201:Q202"/>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rowBreaks count="5" manualBreakCount="5">
    <brk id="33" max="16383" man="1"/>
    <brk id="62" max="16383" man="1"/>
    <brk id="108" max="16383" man="1"/>
    <brk id="153" max="16383" man="1"/>
    <brk id="207"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9">
    <tabColor rgb="FF002060"/>
  </sheetPr>
  <dimension ref="A1:T79"/>
  <sheetViews>
    <sheetView showGridLines="0" topLeftCell="A60" zoomScale="140" zoomScaleNormal="140" zoomScalePageLayoutView="60" workbookViewId="0">
      <selection activeCell="O16" sqref="O16"/>
    </sheetView>
  </sheetViews>
  <sheetFormatPr baseColWidth="10" defaultColWidth="11.42578125" defaultRowHeight="14.25"/>
  <cols>
    <col min="1" max="1" width="2.7109375" style="2" customWidth="1"/>
    <col min="2" max="2" width="34.7109375" style="2" customWidth="1"/>
    <col min="3" max="12" width="6.7109375" style="2" customWidth="1"/>
    <col min="13" max="13" width="2.7109375" style="2" customWidth="1"/>
    <col min="14" max="16384" width="11.42578125" style="2"/>
  </cols>
  <sheetData>
    <row r="1" spans="1:20" ht="22.5">
      <c r="B1" s="46" t="s">
        <v>445</v>
      </c>
    </row>
    <row r="2" spans="1:20">
      <c r="C2" s="135"/>
      <c r="D2" s="135"/>
      <c r="E2" s="135"/>
      <c r="F2" s="135"/>
      <c r="G2" s="135"/>
      <c r="H2" s="135"/>
      <c r="I2" s="135"/>
      <c r="J2" s="135"/>
      <c r="K2" s="135"/>
    </row>
    <row r="3" spans="1:20">
      <c r="B3" s="12" t="s">
        <v>5</v>
      </c>
    </row>
    <row r="4" spans="1:20" ht="2.1" customHeight="1">
      <c r="B4" s="25"/>
      <c r="C4" s="6"/>
      <c r="D4" s="6"/>
      <c r="E4" s="6"/>
      <c r="F4" s="6"/>
      <c r="G4" s="6"/>
      <c r="H4" s="6"/>
      <c r="I4" s="6"/>
      <c r="J4" s="6"/>
      <c r="K4" s="6"/>
    </row>
    <row r="5" spans="1:20">
      <c r="A5" s="13"/>
    </row>
    <row r="6" spans="1:20">
      <c r="B6" s="18" t="s">
        <v>62</v>
      </c>
      <c r="C6" s="28" t="s">
        <v>597</v>
      </c>
      <c r="D6" s="29" t="s">
        <v>598</v>
      </c>
      <c r="E6" s="29" t="s">
        <v>599</v>
      </c>
      <c r="F6" s="29" t="s">
        <v>600</v>
      </c>
      <c r="G6" s="29" t="s">
        <v>601</v>
      </c>
      <c r="H6" s="29" t="s">
        <v>602</v>
      </c>
      <c r="I6" s="29" t="s">
        <v>603</v>
      </c>
      <c r="J6" s="29" t="s">
        <v>604</v>
      </c>
      <c r="K6" s="29" t="s">
        <v>605</v>
      </c>
    </row>
    <row r="7" spans="1:20" ht="5.0999999999999996" customHeight="1">
      <c r="B7" s="7"/>
      <c r="C7" s="8"/>
      <c r="D7" s="7"/>
      <c r="E7" s="7"/>
      <c r="F7" s="7"/>
      <c r="G7" s="7"/>
      <c r="H7" s="7"/>
      <c r="I7" s="7"/>
      <c r="J7" s="7"/>
      <c r="K7" s="7"/>
    </row>
    <row r="8" spans="1:20">
      <c r="B8" s="9" t="s">
        <v>51</v>
      </c>
      <c r="C8" s="15">
        <v>3469.3349779999999</v>
      </c>
      <c r="D8" s="159">
        <v>3325.5429439999998</v>
      </c>
      <c r="E8" s="159">
        <v>3282.891811</v>
      </c>
      <c r="F8" s="9">
        <v>3296.7865379999998</v>
      </c>
      <c r="G8" s="9">
        <v>3029.024453</v>
      </c>
      <c r="H8" s="9">
        <v>2654.299998</v>
      </c>
      <c r="I8" s="9">
        <v>2381.8043290000001</v>
      </c>
      <c r="J8" s="9">
        <v>2141.395837</v>
      </c>
      <c r="K8" s="9">
        <v>1602.4849340000001</v>
      </c>
      <c r="M8" s="76"/>
      <c r="N8" s="76"/>
      <c r="O8" s="76"/>
      <c r="P8" s="76"/>
      <c r="Q8" s="76"/>
      <c r="R8" s="76"/>
      <c r="S8" s="76"/>
      <c r="T8" s="76"/>
    </row>
    <row r="9" spans="1:20">
      <c r="B9" s="30" t="s">
        <v>52</v>
      </c>
      <c r="C9" s="31">
        <v>2114.1783260000002</v>
      </c>
      <c r="D9" s="143">
        <v>2015.797315</v>
      </c>
      <c r="E9" s="143">
        <v>1946.8471910000001</v>
      </c>
      <c r="F9" s="30">
        <v>1951.292987</v>
      </c>
      <c r="G9" s="30">
        <v>1803.323858</v>
      </c>
      <c r="H9" s="30">
        <v>1543.9307530000001</v>
      </c>
      <c r="I9" s="30">
        <v>1332.087573</v>
      </c>
      <c r="J9" s="30">
        <v>1174.9278119999999</v>
      </c>
      <c r="K9" s="30">
        <v>791.13360299999999</v>
      </c>
    </row>
    <row r="10" spans="1:20">
      <c r="B10" s="10" t="s">
        <v>5</v>
      </c>
      <c r="C10" s="16">
        <v>1355.1566519999997</v>
      </c>
      <c r="D10" s="10">
        <v>1309.7456289999998</v>
      </c>
      <c r="E10" s="10">
        <v>1336.0446199999999</v>
      </c>
      <c r="F10" s="10">
        <v>1345.493551</v>
      </c>
      <c r="G10" s="10">
        <v>1225.700595</v>
      </c>
      <c r="H10" s="10">
        <v>1110.3692450000001</v>
      </c>
      <c r="I10" s="10">
        <v>1049.716756</v>
      </c>
      <c r="J10" s="10">
        <v>966.46802500000001</v>
      </c>
      <c r="K10" s="10">
        <v>811.35133099999996</v>
      </c>
      <c r="O10" s="76"/>
    </row>
    <row r="11" spans="1:20">
      <c r="B11" s="30" t="s">
        <v>117</v>
      </c>
      <c r="C11" s="324">
        <v>0.52556713766842011</v>
      </c>
      <c r="D11" s="49">
        <v>0.60600398558873425</v>
      </c>
      <c r="E11" s="49">
        <v>0.61893592617601445</v>
      </c>
      <c r="F11" s="49">
        <v>0.56479463515077521</v>
      </c>
      <c r="G11" s="49">
        <v>0.69165155958643976</v>
      </c>
      <c r="H11" s="49">
        <v>0.63187606035121402</v>
      </c>
      <c r="I11" s="49">
        <v>0.65461774783642945</v>
      </c>
      <c r="J11" s="49">
        <v>0.60501337832439694</v>
      </c>
      <c r="K11" s="49">
        <v>0.58335010799167131</v>
      </c>
    </row>
    <row r="12" spans="1:20">
      <c r="B12" s="9" t="s">
        <v>442</v>
      </c>
      <c r="C12" s="9"/>
      <c r="D12" s="9"/>
      <c r="E12" s="9"/>
      <c r="F12" s="9"/>
    </row>
    <row r="13" spans="1:20">
      <c r="B13" s="19"/>
      <c r="C13" s="325"/>
      <c r="D13" s="325"/>
      <c r="E13" s="325"/>
      <c r="F13" s="325"/>
      <c r="G13" s="325"/>
    </row>
    <row r="14" spans="1:20">
      <c r="B14" s="18" t="s">
        <v>63</v>
      </c>
      <c r="C14" s="29" t="s">
        <v>606</v>
      </c>
      <c r="D14" s="200">
        <v>2023</v>
      </c>
      <c r="E14" s="200">
        <v>2022</v>
      </c>
      <c r="F14" s="200">
        <v>2021</v>
      </c>
      <c r="G14" s="200">
        <v>2020</v>
      </c>
    </row>
    <row r="15" spans="1:20" ht="5.0999999999999996" customHeight="1">
      <c r="B15" s="7"/>
      <c r="C15" s="8"/>
      <c r="D15" s="207"/>
      <c r="E15" s="207"/>
      <c r="F15" s="207"/>
      <c r="G15" s="207"/>
    </row>
    <row r="16" spans="1:20">
      <c r="B16" s="9" t="s">
        <v>51</v>
      </c>
      <c r="C16" s="15">
        <v>10077.71221</v>
      </c>
      <c r="D16" s="9">
        <v>11362.256171000001</v>
      </c>
      <c r="E16" s="9">
        <v>6307.2189740000003</v>
      </c>
      <c r="F16" s="9">
        <v>4146.2109190000001</v>
      </c>
      <c r="G16" s="9">
        <v>4197.1348770000004</v>
      </c>
      <c r="I16" s="76"/>
    </row>
    <row r="17" spans="2:12">
      <c r="B17" s="30" t="s">
        <v>52</v>
      </c>
      <c r="C17" s="31">
        <v>6076.8228310000004</v>
      </c>
      <c r="D17" s="30">
        <v>6630.6351709999999</v>
      </c>
      <c r="E17" s="30">
        <v>2976.9286950000001</v>
      </c>
      <c r="F17" s="30">
        <v>1365.4370399999998</v>
      </c>
      <c r="G17" s="30">
        <v>1438.5105599999999</v>
      </c>
      <c r="L17" s="144"/>
    </row>
    <row r="18" spans="2:12">
      <c r="B18" s="10" t="s">
        <v>5</v>
      </c>
      <c r="C18" s="16">
        <v>4000.8893789999993</v>
      </c>
      <c r="D18" s="10">
        <v>4731.6210000000001</v>
      </c>
      <c r="E18" s="10">
        <v>3330.2902790000003</v>
      </c>
      <c r="F18" s="10">
        <v>2780.7738790000003</v>
      </c>
      <c r="G18" s="10">
        <v>2758.6243170000007</v>
      </c>
    </row>
    <row r="19" spans="2:12">
      <c r="B19" s="30" t="s">
        <v>117</v>
      </c>
      <c r="C19" s="324">
        <v>0.58091411874635202</v>
      </c>
      <c r="D19" s="49">
        <v>0.62960502399117557</v>
      </c>
      <c r="E19" s="49">
        <v>0.57815570795225268</v>
      </c>
      <c r="F19" s="49">
        <v>0.4806069450417797</v>
      </c>
      <c r="G19" s="49">
        <v>0.44313989981738061</v>
      </c>
    </row>
    <row r="20" spans="2:12">
      <c r="B20" s="9"/>
      <c r="G20" s="20"/>
      <c r="H20" s="20"/>
      <c r="I20" s="20"/>
      <c r="K20" s="9"/>
    </row>
    <row r="21" spans="2:12">
      <c r="B21" s="9"/>
      <c r="C21" s="9"/>
      <c r="D21" s="9"/>
      <c r="E21" s="9"/>
      <c r="F21" s="9"/>
      <c r="G21" s="9"/>
      <c r="H21" s="9"/>
      <c r="I21" s="9"/>
      <c r="J21" s="9"/>
      <c r="K21" s="9"/>
    </row>
    <row r="22" spans="2:12">
      <c r="B22" s="12" t="s">
        <v>243</v>
      </c>
      <c r="C22" s="9"/>
      <c r="D22" s="9"/>
      <c r="E22" s="9"/>
      <c r="F22" s="9"/>
      <c r="G22" s="9"/>
      <c r="H22" s="9"/>
    </row>
    <row r="23" spans="2:12" ht="2.1" customHeight="1">
      <c r="B23" s="25"/>
      <c r="C23" s="6"/>
      <c r="D23" s="6"/>
      <c r="E23" s="6"/>
      <c r="F23" s="6"/>
      <c r="G23" s="6"/>
      <c r="H23" s="6"/>
      <c r="I23" s="6"/>
      <c r="J23" s="6"/>
      <c r="K23" s="6"/>
    </row>
    <row r="24" spans="2:12">
      <c r="B24" s="12"/>
    </row>
    <row r="25" spans="2:12">
      <c r="B25" s="18" t="s">
        <v>118</v>
      </c>
      <c r="C25" s="29" t="s">
        <v>124</v>
      </c>
      <c r="D25" s="29" t="s">
        <v>123</v>
      </c>
      <c r="E25" s="29" t="s">
        <v>121</v>
      </c>
    </row>
    <row r="26" spans="2:12" ht="5.0999999999999996" customHeight="1">
      <c r="C26" s="45"/>
      <c r="D26" s="45"/>
      <c r="E26" s="45"/>
    </row>
    <row r="27" spans="2:12">
      <c r="B27" s="9" t="s">
        <v>119</v>
      </c>
      <c r="C27" s="9">
        <v>92.196286000000001</v>
      </c>
      <c r="D27" s="9">
        <v>133.84224864999987</v>
      </c>
      <c r="E27" s="9">
        <v>226.03853464999986</v>
      </c>
    </row>
    <row r="28" spans="2:12">
      <c r="B28" s="30" t="s">
        <v>120</v>
      </c>
      <c r="C28" s="30">
        <v>33.7164614</v>
      </c>
      <c r="D28" s="30">
        <v>6.5405832500000747</v>
      </c>
      <c r="E28" s="30">
        <v>40.257044650000076</v>
      </c>
      <c r="G28" s="144"/>
      <c r="H28" s="144"/>
      <c r="K28" s="144"/>
    </row>
    <row r="29" spans="2:12">
      <c r="B29" s="32" t="s">
        <v>121</v>
      </c>
      <c r="C29" s="32">
        <v>125.9127474</v>
      </c>
      <c r="D29" s="32">
        <v>140.38283189999996</v>
      </c>
      <c r="E29" s="32">
        <v>266.29557929999993</v>
      </c>
    </row>
    <row r="30" spans="2:12">
      <c r="B30" s="10"/>
      <c r="C30" s="9"/>
      <c r="D30" s="9"/>
      <c r="E30" s="9"/>
      <c r="J30" s="17"/>
      <c r="K30" s="17"/>
    </row>
    <row r="31" spans="2:12">
      <c r="B31" s="10"/>
      <c r="C31" s="9"/>
      <c r="D31" s="9"/>
      <c r="E31" s="9"/>
      <c r="F31" s="9"/>
      <c r="G31" s="9"/>
      <c r="H31" s="17"/>
      <c r="I31" s="17"/>
      <c r="J31" s="17"/>
      <c r="K31" s="17"/>
    </row>
    <row r="32" spans="2:12">
      <c r="B32" s="12" t="s">
        <v>244</v>
      </c>
      <c r="C32" s="9"/>
      <c r="D32" s="9"/>
      <c r="E32" s="9"/>
      <c r="F32" s="9"/>
      <c r="G32" s="9"/>
      <c r="H32" s="9"/>
      <c r="I32" s="9"/>
      <c r="J32" s="17"/>
      <c r="K32" s="17"/>
    </row>
    <row r="33" spans="2:11" ht="2.1" customHeight="1">
      <c r="B33" s="25"/>
      <c r="C33" s="6"/>
      <c r="D33" s="6"/>
      <c r="E33" s="6"/>
      <c r="F33" s="6"/>
      <c r="G33" s="6"/>
      <c r="H33" s="6"/>
      <c r="I33" s="6"/>
      <c r="J33" s="6"/>
      <c r="K33" s="6"/>
    </row>
    <row r="34" spans="2:11">
      <c r="C34" s="9"/>
      <c r="D34" s="9"/>
      <c r="E34" s="9"/>
      <c r="F34" s="9"/>
      <c r="G34" s="9"/>
      <c r="H34" s="9"/>
    </row>
    <row r="35" spans="2:11">
      <c r="B35" s="18" t="s">
        <v>118</v>
      </c>
      <c r="C35" s="29" t="s">
        <v>597</v>
      </c>
      <c r="D35" s="29" t="s">
        <v>125</v>
      </c>
      <c r="E35" s="29" t="s">
        <v>601</v>
      </c>
      <c r="F35" s="9"/>
      <c r="G35" s="9"/>
      <c r="H35" s="17"/>
    </row>
    <row r="36" spans="2:11">
      <c r="B36" s="10" t="s">
        <v>5</v>
      </c>
      <c r="C36" s="10">
        <v>4000.8893790000002</v>
      </c>
      <c r="D36" s="16">
        <v>614.65990800000009</v>
      </c>
      <c r="E36" s="10">
        <v>3386.2294710000001</v>
      </c>
      <c r="F36" s="10"/>
      <c r="G36" s="10"/>
      <c r="H36" s="10"/>
    </row>
    <row r="37" spans="2:11">
      <c r="B37" s="9" t="s">
        <v>610</v>
      </c>
      <c r="C37" s="7"/>
      <c r="D37" s="15">
        <v>92.196286000000001</v>
      </c>
      <c r="E37" s="7"/>
      <c r="F37" s="10"/>
      <c r="G37" s="10"/>
      <c r="H37" s="17"/>
    </row>
    <row r="38" spans="2:11">
      <c r="B38" s="9" t="s">
        <v>104</v>
      </c>
      <c r="C38" s="7"/>
      <c r="D38" s="15">
        <v>133.84224864999987</v>
      </c>
      <c r="F38" s="9"/>
      <c r="G38" s="160"/>
      <c r="H38" s="160"/>
    </row>
    <row r="39" spans="2:11">
      <c r="B39" s="9" t="s">
        <v>611</v>
      </c>
      <c r="C39" s="17"/>
      <c r="D39" s="15">
        <v>11.547000000000001</v>
      </c>
      <c r="E39" s="17"/>
      <c r="F39" s="9"/>
      <c r="G39" s="9"/>
      <c r="H39" s="7"/>
    </row>
    <row r="40" spans="2:11">
      <c r="B40" s="9" t="s">
        <v>612</v>
      </c>
      <c r="C40" s="7"/>
      <c r="D40" s="15">
        <v>33.7164614</v>
      </c>
      <c r="E40" s="7"/>
      <c r="F40" s="9"/>
      <c r="G40" s="9"/>
      <c r="H40" s="7"/>
      <c r="K40" s="144"/>
    </row>
    <row r="41" spans="2:11">
      <c r="B41" s="9" t="s">
        <v>105</v>
      </c>
      <c r="C41" s="7"/>
      <c r="D41" s="15">
        <v>6.5405832500000747</v>
      </c>
      <c r="E41" s="7"/>
      <c r="F41" s="9"/>
      <c r="G41" s="9"/>
      <c r="H41" s="17"/>
    </row>
    <row r="42" spans="2:11">
      <c r="B42" s="9" t="s">
        <v>30</v>
      </c>
      <c r="C42" s="7"/>
      <c r="D42" s="15">
        <v>14.541772999999921</v>
      </c>
      <c r="E42" s="7"/>
      <c r="F42" s="9"/>
      <c r="G42" s="9"/>
      <c r="H42" s="7"/>
    </row>
    <row r="43" spans="2:11">
      <c r="B43" s="9" t="s">
        <v>613</v>
      </c>
      <c r="C43" s="17"/>
      <c r="D43" s="15">
        <v>169.48504264030001</v>
      </c>
      <c r="E43" s="17"/>
      <c r="F43" s="9"/>
      <c r="G43" s="9"/>
      <c r="H43" s="7"/>
    </row>
    <row r="44" spans="2:11">
      <c r="B44" s="30" t="s">
        <v>614</v>
      </c>
      <c r="C44" s="34"/>
      <c r="D44" s="31">
        <v>23.773767059700049</v>
      </c>
      <c r="E44" s="35"/>
      <c r="F44" s="7"/>
      <c r="G44" s="7"/>
      <c r="H44" s="7"/>
    </row>
    <row r="45" spans="2:11">
      <c r="C45" s="9"/>
      <c r="D45" s="9"/>
      <c r="E45" s="9"/>
      <c r="F45" s="7"/>
      <c r="G45" s="7"/>
      <c r="H45" s="7"/>
    </row>
    <row r="46" spans="2:11">
      <c r="C46" s="9"/>
      <c r="D46" s="9"/>
      <c r="E46" s="9"/>
      <c r="F46" s="9"/>
      <c r="G46" s="9"/>
      <c r="H46" s="7"/>
    </row>
    <row r="47" spans="2:11">
      <c r="B47" s="12" t="s">
        <v>126</v>
      </c>
      <c r="C47" s="9"/>
      <c r="D47" s="9"/>
      <c r="E47" s="9"/>
      <c r="F47" s="9"/>
      <c r="G47" s="9"/>
      <c r="H47" s="7"/>
      <c r="I47" s="7"/>
      <c r="J47" s="9"/>
    </row>
    <row r="48" spans="2:11" ht="2.1" customHeight="1">
      <c r="B48" s="25"/>
      <c r="C48" s="6"/>
      <c r="D48" s="6"/>
      <c r="E48" s="6"/>
      <c r="F48" s="6"/>
      <c r="G48" s="6"/>
      <c r="H48" s="6"/>
      <c r="I48" s="6"/>
      <c r="J48" s="6"/>
      <c r="K48" s="6"/>
    </row>
    <row r="49" spans="2:15">
      <c r="B49" s="19" t="s">
        <v>490</v>
      </c>
    </row>
    <row r="50" spans="2:15">
      <c r="B50" s="12"/>
    </row>
    <row r="54" spans="2:15">
      <c r="O54" s="144"/>
    </row>
    <row r="63" spans="2:15">
      <c r="B63" s="12" t="s">
        <v>127</v>
      </c>
      <c r="C63" s="1"/>
      <c r="D63" s="1"/>
      <c r="E63" s="1"/>
      <c r="F63" s="1"/>
      <c r="G63" s="1"/>
      <c r="H63" s="1"/>
      <c r="I63" s="1"/>
      <c r="J63" s="1"/>
      <c r="K63" s="1"/>
    </row>
    <row r="64" spans="2:15" ht="2.1" customHeight="1">
      <c r="B64" s="25"/>
      <c r="C64" s="6"/>
      <c r="D64" s="6"/>
      <c r="E64" s="6"/>
      <c r="F64" s="6"/>
      <c r="G64" s="6"/>
      <c r="H64" s="6"/>
      <c r="I64" s="6"/>
      <c r="J64" s="6"/>
      <c r="K64" s="6"/>
    </row>
    <row r="66" spans="2:14">
      <c r="B66" s="18" t="s">
        <v>61</v>
      </c>
      <c r="C66" s="28" t="s">
        <v>597</v>
      </c>
      <c r="D66" s="29" t="s">
        <v>598</v>
      </c>
      <c r="E66" s="29" t="s">
        <v>599</v>
      </c>
      <c r="F66" s="29" t="s">
        <v>600</v>
      </c>
      <c r="G66" s="29" t="s">
        <v>601</v>
      </c>
      <c r="H66" s="29" t="s">
        <v>602</v>
      </c>
      <c r="I66" s="29" t="s">
        <v>603</v>
      </c>
      <c r="J66" s="29" t="s">
        <v>604</v>
      </c>
      <c r="K66" s="29" t="s">
        <v>605</v>
      </c>
    </row>
    <row r="67" spans="2:14" ht="5.0999999999999996" customHeight="1">
      <c r="B67" s="18"/>
      <c r="C67" s="127"/>
      <c r="D67" s="11"/>
      <c r="E67" s="11"/>
      <c r="F67" s="11"/>
      <c r="G67" s="11"/>
      <c r="H67" s="11"/>
      <c r="I67" s="11"/>
      <c r="J67" s="11"/>
      <c r="K67" s="11"/>
    </row>
    <row r="68" spans="2:14">
      <c r="B68" s="9" t="s">
        <v>122</v>
      </c>
      <c r="C68" s="366">
        <v>247.14796961268001</v>
      </c>
      <c r="D68" s="367">
        <v>241.83217663670035</v>
      </c>
      <c r="E68" s="367">
        <v>238.27048511583996</v>
      </c>
      <c r="F68" s="368">
        <v>236.32936463877004</v>
      </c>
      <c r="G68" s="368">
        <v>234.31648083116048</v>
      </c>
      <c r="H68" s="368">
        <v>232.09991912638995</v>
      </c>
      <c r="I68" s="368">
        <v>213.96724953586039</v>
      </c>
      <c r="J68" s="368">
        <v>211.24411525367026</v>
      </c>
      <c r="K68" s="368">
        <v>208.89953201341021</v>
      </c>
    </row>
    <row r="69" spans="2:14">
      <c r="B69" s="9" t="s">
        <v>128</v>
      </c>
      <c r="C69" s="366">
        <v>138.04231965700001</v>
      </c>
      <c r="D69" s="367">
        <v>139.66076027699998</v>
      </c>
      <c r="E69" s="367">
        <v>134.39514479100001</v>
      </c>
      <c r="F69" s="368">
        <v>132.88843152999999</v>
      </c>
      <c r="G69" s="368">
        <v>138.230464598</v>
      </c>
      <c r="H69" s="368">
        <v>140.16359972399999</v>
      </c>
      <c r="I69" s="368">
        <v>123.52910594700001</v>
      </c>
      <c r="J69" s="368">
        <v>122.009617366</v>
      </c>
      <c r="K69" s="368">
        <v>120.55772519599999</v>
      </c>
    </row>
    <row r="70" spans="2:14">
      <c r="B70" s="9" t="s">
        <v>129</v>
      </c>
      <c r="C70" s="313">
        <v>5.4761358381638647E-2</v>
      </c>
      <c r="D70" s="314">
        <v>4.1931326589608631E-2</v>
      </c>
      <c r="E70" s="314">
        <v>0.11358390423159781</v>
      </c>
      <c r="F70" s="20">
        <v>0.11875005064626976</v>
      </c>
      <c r="G70" s="20">
        <v>0.12167068337960019</v>
      </c>
      <c r="H70" s="20">
        <v>0.12941590801000213</v>
      </c>
      <c r="I70" s="20">
        <v>7.0026012130987692E-2</v>
      </c>
      <c r="J70" s="20">
        <v>8.1347230426025874E-2</v>
      </c>
      <c r="K70" s="20">
        <v>8.8156338517662913E-2</v>
      </c>
    </row>
    <row r="71" spans="2:14">
      <c r="B71" s="30" t="s">
        <v>100</v>
      </c>
      <c r="C71" s="36">
        <v>-1.3610960619074852E-3</v>
      </c>
      <c r="D71" s="369">
        <v>-3.5875180716687938E-3</v>
      </c>
      <c r="E71" s="369">
        <v>8.7963389362358591E-2</v>
      </c>
      <c r="F71" s="37">
        <v>8.9163579059232001E-2</v>
      </c>
      <c r="G71" s="37">
        <v>0.14659151351162314</v>
      </c>
      <c r="H71" s="37">
        <v>0.13206575737723658</v>
      </c>
      <c r="I71" s="37">
        <v>8.3086515792558435E-2</v>
      </c>
      <c r="J71" s="37">
        <v>9.6360666982059806E-2</v>
      </c>
      <c r="K71" s="37">
        <v>9.9063524114705759E-2</v>
      </c>
    </row>
    <row r="79" spans="2:14">
      <c r="N79" s="144"/>
    </row>
  </sheetData>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rowBreaks count="1" manualBreakCount="1">
    <brk id="4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tabColor rgb="FF002060"/>
  </sheetPr>
  <dimension ref="A1:Q150"/>
  <sheetViews>
    <sheetView showGridLines="0" topLeftCell="A84" zoomScale="130" zoomScaleNormal="130" zoomScaleSheetLayoutView="100" zoomScalePageLayoutView="60" workbookViewId="0">
      <selection activeCell="L127" sqref="L127"/>
    </sheetView>
  </sheetViews>
  <sheetFormatPr baseColWidth="10" defaultColWidth="11.42578125" defaultRowHeight="14.25"/>
  <cols>
    <col min="1" max="1" width="2.7109375" style="2" customWidth="1"/>
    <col min="2" max="2" width="36.140625" style="2" customWidth="1"/>
    <col min="3" max="10" width="6.7109375" style="2" customWidth="1"/>
    <col min="11" max="11" width="7.28515625" style="2" customWidth="1"/>
    <col min="12" max="16384" width="11.42578125" style="2"/>
  </cols>
  <sheetData>
    <row r="1" spans="1:14" ht="22.5">
      <c r="B1" s="46" t="s">
        <v>446</v>
      </c>
    </row>
    <row r="3" spans="1:14">
      <c r="B3" s="12" t="s">
        <v>201</v>
      </c>
    </row>
    <row r="4" spans="1:14" ht="2.1" customHeight="1">
      <c r="B4" s="25"/>
      <c r="C4" s="6"/>
      <c r="D4" s="6"/>
      <c r="E4" s="6"/>
      <c r="F4" s="6"/>
      <c r="G4" s="6"/>
      <c r="H4" s="6"/>
      <c r="I4" s="6"/>
      <c r="J4" s="6"/>
      <c r="K4" s="6"/>
    </row>
    <row r="5" spans="1:14">
      <c r="A5" s="13"/>
    </row>
    <row r="6" spans="1:14">
      <c r="B6" s="18" t="s">
        <v>62</v>
      </c>
      <c r="C6" s="28" t="s">
        <v>597</v>
      </c>
      <c r="D6" s="29" t="s">
        <v>598</v>
      </c>
      <c r="E6" s="29" t="s">
        <v>599</v>
      </c>
      <c r="F6" s="29" t="s">
        <v>600</v>
      </c>
      <c r="G6" s="29" t="s">
        <v>601</v>
      </c>
      <c r="H6" s="29" t="s">
        <v>602</v>
      </c>
      <c r="I6" s="29" t="s">
        <v>603</v>
      </c>
      <c r="J6" s="29" t="s">
        <v>604</v>
      </c>
      <c r="K6" s="29" t="s">
        <v>605</v>
      </c>
    </row>
    <row r="7" spans="1:14" ht="5.0999999999999996" customHeight="1">
      <c r="B7" s="7"/>
      <c r="C7" s="8"/>
      <c r="D7" s="161"/>
      <c r="E7" s="161"/>
      <c r="F7" s="7"/>
      <c r="G7" s="7"/>
      <c r="H7" s="7"/>
      <c r="I7" s="7"/>
      <c r="J7" s="7"/>
      <c r="K7" s="7"/>
    </row>
    <row r="8" spans="1:14">
      <c r="B8" s="9" t="s">
        <v>190</v>
      </c>
      <c r="C8" s="15">
        <v>18.564772999999999</v>
      </c>
      <c r="D8" s="159">
        <v>18.697368000000001</v>
      </c>
      <c r="E8" s="159">
        <v>17.061651999999999</v>
      </c>
      <c r="F8" s="9">
        <v>17.547232999999999</v>
      </c>
      <c r="G8" s="9">
        <v>17.221789999999999</v>
      </c>
      <c r="H8" s="9">
        <v>14.904807999999999</v>
      </c>
      <c r="I8" s="9">
        <v>17.911280000000001</v>
      </c>
      <c r="J8" s="9">
        <v>26.596384</v>
      </c>
      <c r="K8" s="9">
        <v>18.564572999999999</v>
      </c>
    </row>
    <row r="9" spans="1:14">
      <c r="B9" s="9" t="s">
        <v>503</v>
      </c>
      <c r="C9" s="15">
        <v>70.821629999999999</v>
      </c>
      <c r="D9" s="159">
        <v>77.661506000000003</v>
      </c>
      <c r="E9" s="159">
        <v>58.636808000000002</v>
      </c>
      <c r="F9" s="9">
        <v>19.415134999999999</v>
      </c>
      <c r="G9" s="9">
        <v>25.266532000000002</v>
      </c>
      <c r="H9" s="9">
        <v>53.403362000000001</v>
      </c>
      <c r="I9" s="9">
        <v>57.014952000000001</v>
      </c>
      <c r="J9" s="9">
        <v>31.927492999999998</v>
      </c>
      <c r="K9" s="9">
        <v>62.750219000000001</v>
      </c>
      <c r="M9" s="76"/>
      <c r="N9" s="76"/>
    </row>
    <row r="10" spans="1:14">
      <c r="B10" s="9" t="s">
        <v>504</v>
      </c>
      <c r="C10" s="15">
        <v>3.4027050000000001</v>
      </c>
      <c r="D10" s="159">
        <v>3.6152839999999999</v>
      </c>
      <c r="E10" s="159">
        <v>3.8171919999999999</v>
      </c>
      <c r="F10" s="9">
        <v>3.8270369999999998</v>
      </c>
      <c r="G10" s="9">
        <v>3.602913</v>
      </c>
      <c r="H10" s="9">
        <v>3.6218469999999998</v>
      </c>
      <c r="I10" s="9">
        <v>3.4581659999999999</v>
      </c>
      <c r="J10" s="9">
        <v>3.8021579999999999</v>
      </c>
      <c r="K10" s="9">
        <v>4.1358699999999997</v>
      </c>
      <c r="M10" s="76"/>
    </row>
    <row r="11" spans="1:14">
      <c r="B11" s="9" t="s">
        <v>192</v>
      </c>
      <c r="C11" s="15">
        <v>15.667909</v>
      </c>
      <c r="D11" s="159">
        <v>14.789103000000001</v>
      </c>
      <c r="E11" s="159">
        <v>15.052745</v>
      </c>
      <c r="F11" s="9">
        <v>12.151816999999999</v>
      </c>
      <c r="G11" s="9">
        <v>11.491232999999999</v>
      </c>
      <c r="H11" s="9">
        <v>12.698999000000001</v>
      </c>
      <c r="I11" s="9">
        <v>10.983722999999999</v>
      </c>
      <c r="J11" s="9">
        <v>12.482715000000001</v>
      </c>
      <c r="K11" s="9">
        <v>10.547801</v>
      </c>
    </row>
    <row r="12" spans="1:14">
      <c r="B12" s="9" t="s">
        <v>193</v>
      </c>
      <c r="C12" s="15">
        <v>73.269893999999994</v>
      </c>
      <c r="D12" s="159">
        <v>92.134314000000003</v>
      </c>
      <c r="E12" s="159">
        <v>71.104133000000004</v>
      </c>
      <c r="F12" s="9">
        <v>57.825336</v>
      </c>
      <c r="G12" s="9">
        <v>65.912083999999993</v>
      </c>
      <c r="H12" s="9">
        <v>77.871634</v>
      </c>
      <c r="I12" s="9">
        <v>63.596910999999999</v>
      </c>
      <c r="J12" s="9">
        <v>61.755794999999999</v>
      </c>
      <c r="K12" s="9">
        <v>65.542430999999993</v>
      </c>
    </row>
    <row r="13" spans="1:14">
      <c r="B13" s="9" t="s">
        <v>194</v>
      </c>
      <c r="C13" s="15">
        <v>66.581520999999995</v>
      </c>
      <c r="D13" s="159">
        <v>64.626835999999997</v>
      </c>
      <c r="E13" s="159">
        <v>63.321427</v>
      </c>
      <c r="F13" s="9">
        <v>60.646712999999998</v>
      </c>
      <c r="G13" s="9">
        <v>66.545187999999996</v>
      </c>
      <c r="H13" s="9">
        <v>64.579588000000001</v>
      </c>
      <c r="I13" s="9">
        <v>60.821762999999997</v>
      </c>
      <c r="J13" s="9">
        <v>60.064202000000002</v>
      </c>
      <c r="K13" s="9">
        <v>59.944370999999997</v>
      </c>
    </row>
    <row r="14" spans="1:14">
      <c r="B14" s="9" t="s">
        <v>501</v>
      </c>
      <c r="C14" s="15">
        <v>137.73199</v>
      </c>
      <c r="D14" s="159">
        <v>131.76965100000001</v>
      </c>
      <c r="E14" s="159">
        <v>122.553793</v>
      </c>
      <c r="F14" s="9">
        <v>137.81626900000001</v>
      </c>
      <c r="G14" s="9">
        <v>126.24591599999999</v>
      </c>
      <c r="H14" s="9">
        <v>117.241518</v>
      </c>
      <c r="I14" s="9">
        <v>111.89536200000001</v>
      </c>
      <c r="J14" s="9">
        <v>128.217568</v>
      </c>
      <c r="K14" s="9">
        <v>128.40626599999999</v>
      </c>
    </row>
    <row r="15" spans="1:14">
      <c r="B15" s="30" t="s">
        <v>195</v>
      </c>
      <c r="C15" s="31">
        <v>20.831151999999999</v>
      </c>
      <c r="D15" s="143">
        <v>23.086058999999999</v>
      </c>
      <c r="E15" s="143">
        <v>15.09215</v>
      </c>
      <c r="F15" s="30">
        <v>16.225147</v>
      </c>
      <c r="G15" s="30">
        <v>19.279048</v>
      </c>
      <c r="H15" s="30">
        <v>22.994817000000001</v>
      </c>
      <c r="I15" s="30">
        <v>15.809398</v>
      </c>
      <c r="J15" s="30">
        <v>15.465814</v>
      </c>
      <c r="K15" s="30">
        <v>19.996475</v>
      </c>
      <c r="M15" s="76"/>
      <c r="N15" s="76"/>
    </row>
    <row r="16" spans="1:14">
      <c r="B16" s="10" t="s">
        <v>196</v>
      </c>
      <c r="C16" s="16">
        <v>406.87157399999995</v>
      </c>
      <c r="D16" s="10">
        <v>426.38012099999997</v>
      </c>
      <c r="E16" s="10">
        <v>366.63990000000001</v>
      </c>
      <c r="F16" s="10">
        <v>325.45468700000004</v>
      </c>
      <c r="G16" s="10">
        <v>335.56470400000001</v>
      </c>
      <c r="H16" s="10">
        <v>367.31657300000001</v>
      </c>
      <c r="I16" s="10">
        <v>341.49155500000001</v>
      </c>
      <c r="J16" s="10">
        <v>340.31212900000003</v>
      </c>
      <c r="K16" s="10">
        <v>369.88800599999996</v>
      </c>
      <c r="M16" s="76"/>
    </row>
    <row r="17" spans="2:13">
      <c r="B17" s="9" t="s">
        <v>197</v>
      </c>
      <c r="C17" s="15">
        <v>53.98921</v>
      </c>
      <c r="D17" s="9">
        <v>58.905656999999998</v>
      </c>
      <c r="E17" s="9">
        <v>43.796574999999997</v>
      </c>
      <c r="F17" s="9">
        <v>40.055788999999997</v>
      </c>
      <c r="G17" s="9">
        <v>43.715913999999998</v>
      </c>
      <c r="H17" s="9">
        <v>40.772047000000001</v>
      </c>
      <c r="I17" s="9">
        <v>41.850195999999997</v>
      </c>
      <c r="J17" s="9">
        <v>32.402262</v>
      </c>
      <c r="K17" s="9">
        <v>39.437995999999998</v>
      </c>
    </row>
    <row r="18" spans="2:13">
      <c r="B18" s="9" t="s">
        <v>198</v>
      </c>
      <c r="C18" s="15">
        <v>144.94374199999999</v>
      </c>
      <c r="D18" s="9">
        <v>228.210206</v>
      </c>
      <c r="E18" s="9">
        <v>199.63749100000001</v>
      </c>
      <c r="F18" s="9">
        <v>152.106987</v>
      </c>
      <c r="G18" s="9">
        <v>138.33155400000001</v>
      </c>
      <c r="H18" s="9">
        <v>182.20202800000001</v>
      </c>
      <c r="I18" s="9">
        <v>188.20155199999999</v>
      </c>
      <c r="J18" s="9">
        <v>126.50204600000001</v>
      </c>
      <c r="K18" s="9">
        <v>114.535529</v>
      </c>
    </row>
    <row r="19" spans="2:13">
      <c r="B19" s="30" t="s">
        <v>55</v>
      </c>
      <c r="C19" s="31">
        <v>15.038861000000001</v>
      </c>
      <c r="D19" s="30">
        <v>36.180447000000001</v>
      </c>
      <c r="E19" s="30">
        <v>13.380849</v>
      </c>
      <c r="F19" s="30">
        <v>20.723537</v>
      </c>
      <c r="G19" s="30">
        <v>24.29954</v>
      </c>
      <c r="H19" s="30">
        <v>21.781200999999999</v>
      </c>
      <c r="I19" s="30">
        <v>19.343176</v>
      </c>
      <c r="J19" s="30">
        <v>19.270595</v>
      </c>
      <c r="K19" s="30">
        <v>19.416055</v>
      </c>
    </row>
    <row r="20" spans="2:13">
      <c r="B20" s="10" t="s">
        <v>199</v>
      </c>
      <c r="C20" s="16">
        <v>213.971813</v>
      </c>
      <c r="D20" s="142">
        <v>323.29631000000001</v>
      </c>
      <c r="E20" s="142">
        <v>256.81491499999998</v>
      </c>
      <c r="F20" s="10">
        <v>212.886313</v>
      </c>
      <c r="G20" s="10">
        <v>206.34700800000002</v>
      </c>
      <c r="H20" s="10">
        <v>244.75527600000004</v>
      </c>
      <c r="I20" s="10">
        <v>249.39492399999997</v>
      </c>
      <c r="J20" s="10">
        <v>178.17490300000003</v>
      </c>
      <c r="K20" s="10">
        <v>173.38958</v>
      </c>
      <c r="M20" s="76"/>
    </row>
    <row r="21" spans="2:13">
      <c r="B21" s="30" t="s">
        <v>200</v>
      </c>
      <c r="C21" s="31">
        <v>68.001850000000005</v>
      </c>
      <c r="D21" s="143">
        <v>51.423614000000001</v>
      </c>
      <c r="E21" s="143">
        <v>51.477119000000002</v>
      </c>
      <c r="F21" s="30">
        <v>39.92107</v>
      </c>
      <c r="G21" s="30">
        <v>57.575220999999999</v>
      </c>
      <c r="H21" s="30">
        <v>51.393301000000001</v>
      </c>
      <c r="I21" s="30">
        <v>49.967672</v>
      </c>
      <c r="J21" s="30">
        <v>45.144781000000002</v>
      </c>
      <c r="K21" s="30">
        <v>52.419061999999997</v>
      </c>
      <c r="M21" s="76"/>
    </row>
    <row r="22" spans="2:13">
      <c r="B22" s="10" t="s">
        <v>189</v>
      </c>
      <c r="C22" s="16">
        <v>552.8415369999999</v>
      </c>
      <c r="D22" s="142">
        <v>698.25281699999994</v>
      </c>
      <c r="E22" s="142">
        <v>571.97769600000004</v>
      </c>
      <c r="F22" s="10">
        <v>498.41993000000002</v>
      </c>
      <c r="G22" s="10">
        <v>484.33649100000008</v>
      </c>
      <c r="H22" s="10">
        <v>560.67854800000009</v>
      </c>
      <c r="I22" s="10">
        <v>540.91880700000002</v>
      </c>
      <c r="J22" s="10">
        <v>473.34225099999998</v>
      </c>
      <c r="K22" s="10">
        <v>490.85852399999993</v>
      </c>
      <c r="M22" s="76"/>
    </row>
    <row r="23" spans="2:13">
      <c r="B23" s="68" t="s">
        <v>117</v>
      </c>
      <c r="C23" s="324">
        <v>0.21440720064096325</v>
      </c>
      <c r="D23" s="326">
        <v>0.32307341263939515</v>
      </c>
      <c r="E23" s="326">
        <v>0.26497434271752307</v>
      </c>
      <c r="F23" s="309">
        <v>0.20922055130402104</v>
      </c>
      <c r="G23" s="309">
        <v>0.27330662213211515</v>
      </c>
      <c r="H23" s="309">
        <v>0.31906444962250285</v>
      </c>
      <c r="I23" s="309">
        <v>0.33732437743492422</v>
      </c>
      <c r="J23" s="309">
        <v>0.29631440148388216</v>
      </c>
      <c r="K23" s="309">
        <v>0.35292032199061291</v>
      </c>
    </row>
    <row r="24" spans="2:13">
      <c r="B24" s="19"/>
      <c r="C24" s="9">
        <v>478.61720199999985</v>
      </c>
      <c r="D24" s="9">
        <v>616.97602699999993</v>
      </c>
      <c r="E24" s="9">
        <v>509.52369600000009</v>
      </c>
      <c r="F24" s="9">
        <v>475.17775799999998</v>
      </c>
      <c r="G24" s="9">
        <v>455.4670460000001</v>
      </c>
      <c r="H24" s="9">
        <v>503.65333900000007</v>
      </c>
      <c r="I24" s="9">
        <v>480.44568900000002</v>
      </c>
      <c r="J24" s="9">
        <v>437.61259999999999</v>
      </c>
      <c r="K24" s="9">
        <v>423.9724349999999</v>
      </c>
    </row>
    <row r="25" spans="2:13">
      <c r="B25" s="19"/>
      <c r="C25" s="9"/>
      <c r="D25" s="9"/>
      <c r="E25" s="9"/>
      <c r="F25" s="9"/>
      <c r="G25" s="76"/>
    </row>
    <row r="26" spans="2:13">
      <c r="B26" s="19"/>
      <c r="C26" s="9"/>
      <c r="D26" s="9"/>
      <c r="E26" s="9"/>
      <c r="F26" s="9"/>
    </row>
    <row r="27" spans="2:13">
      <c r="B27" s="18" t="s">
        <v>63</v>
      </c>
      <c r="C27" s="28" t="s">
        <v>606</v>
      </c>
      <c r="D27" s="200">
        <v>2023</v>
      </c>
      <c r="E27" s="200">
        <v>2022</v>
      </c>
      <c r="F27" s="200">
        <v>2021</v>
      </c>
      <c r="G27" s="200">
        <v>2020</v>
      </c>
    </row>
    <row r="28" spans="2:13" ht="4.5" customHeight="1">
      <c r="B28" s="7"/>
      <c r="C28" s="8"/>
      <c r="D28" s="7"/>
      <c r="E28" s="7"/>
      <c r="F28" s="7"/>
      <c r="G28" s="7"/>
    </row>
    <row r="29" spans="2:13">
      <c r="B29" s="9" t="s">
        <v>190</v>
      </c>
      <c r="C29" s="15">
        <v>54.323793000000002</v>
      </c>
      <c r="D29" s="9">
        <v>67.585111999999995</v>
      </c>
      <c r="E29" s="9">
        <v>76.776928999999996</v>
      </c>
      <c r="F29" s="9">
        <v>75.728746999999998</v>
      </c>
      <c r="G29" s="9">
        <v>57.917893999999997</v>
      </c>
    </row>
    <row r="30" spans="2:13">
      <c r="B30" s="9" t="s">
        <v>503</v>
      </c>
      <c r="C30" s="15">
        <v>207.119944</v>
      </c>
      <c r="D30" s="9">
        <v>155.09998200000001</v>
      </c>
      <c r="E30" s="9">
        <v>255.75058300000001</v>
      </c>
      <c r="F30" s="9">
        <v>449.64858400000003</v>
      </c>
      <c r="G30" s="9">
        <v>408.16156899999999</v>
      </c>
    </row>
    <row r="31" spans="2:13">
      <c r="B31" s="9" t="s">
        <v>504</v>
      </c>
      <c r="C31" s="15">
        <v>10.835181</v>
      </c>
      <c r="D31" s="9">
        <v>14.509963000000001</v>
      </c>
      <c r="E31" s="9">
        <v>15.879637000000001</v>
      </c>
      <c r="F31" s="9">
        <v>14.261034</v>
      </c>
      <c r="G31" s="9">
        <v>13.491116999999999</v>
      </c>
    </row>
    <row r="32" spans="2:13">
      <c r="B32" s="9" t="s">
        <v>192</v>
      </c>
      <c r="C32" s="15">
        <v>45.509757</v>
      </c>
      <c r="D32" s="9">
        <v>47.325771000000003</v>
      </c>
      <c r="E32" s="9">
        <v>44.260702999999999</v>
      </c>
      <c r="F32" s="9">
        <v>62.730061999999997</v>
      </c>
      <c r="G32" s="9">
        <v>56</v>
      </c>
    </row>
    <row r="33" spans="2:14">
      <c r="B33" s="9" t="s">
        <v>193</v>
      </c>
      <c r="C33" s="15">
        <v>236.50834</v>
      </c>
      <c r="D33" s="9">
        <v>265.20596499999999</v>
      </c>
      <c r="E33" s="9">
        <v>266.87762400000003</v>
      </c>
      <c r="F33" s="9">
        <v>291.180904</v>
      </c>
      <c r="G33" s="9">
        <v>250.96917099999999</v>
      </c>
      <c r="I33" s="76"/>
      <c r="K33" s="76"/>
    </row>
    <row r="34" spans="2:14">
      <c r="B34" s="9" t="s">
        <v>194</v>
      </c>
      <c r="C34" s="15">
        <v>194.52978300000001</v>
      </c>
      <c r="D34" s="9">
        <v>252.59325200000001</v>
      </c>
      <c r="E34" s="9">
        <v>236.31552500000001</v>
      </c>
      <c r="F34" s="9">
        <v>213.88556399999999</v>
      </c>
      <c r="G34" s="9">
        <v>194.82476600000001</v>
      </c>
    </row>
    <row r="35" spans="2:14">
      <c r="B35" s="9" t="s">
        <v>501</v>
      </c>
      <c r="C35" s="15">
        <v>392.05543299999999</v>
      </c>
      <c r="D35" s="9">
        <v>493.19906500000002</v>
      </c>
      <c r="E35" s="9">
        <v>471.018798</v>
      </c>
      <c r="F35" s="9">
        <v>409.29301600000002</v>
      </c>
      <c r="G35" s="9">
        <v>390.00566900000001</v>
      </c>
      <c r="I35" s="76"/>
    </row>
    <row r="36" spans="2:14">
      <c r="B36" s="30" t="s">
        <v>195</v>
      </c>
      <c r="C36" s="31">
        <v>59.612056000000003</v>
      </c>
      <c r="D36" s="30">
        <v>74.308408999999997</v>
      </c>
      <c r="E36" s="30">
        <v>79.508702999999997</v>
      </c>
      <c r="F36" s="30">
        <v>69.304629000000006</v>
      </c>
      <c r="G36" s="30">
        <v>71.274435999999994</v>
      </c>
    </row>
    <row r="37" spans="2:14">
      <c r="B37" s="10" t="s">
        <v>196</v>
      </c>
      <c r="C37" s="16">
        <v>1200.494287</v>
      </c>
      <c r="D37" s="10">
        <v>1369.8275190000002</v>
      </c>
      <c r="E37" s="10">
        <v>1446.388502</v>
      </c>
      <c r="F37" s="10">
        <v>1586.0325399999999</v>
      </c>
      <c r="G37" s="10">
        <v>1443</v>
      </c>
    </row>
    <row r="38" spans="2:14">
      <c r="B38" s="9" t="s">
        <v>197</v>
      </c>
      <c r="C38" s="15">
        <v>156.691441</v>
      </c>
      <c r="D38" s="9">
        <v>166.393945</v>
      </c>
      <c r="E38" s="9">
        <v>151.28717499999999</v>
      </c>
      <c r="F38" s="9">
        <v>149.86617200000001</v>
      </c>
      <c r="G38" s="9">
        <v>141.50998200000001</v>
      </c>
      <c r="J38" s="76"/>
      <c r="K38" s="76"/>
    </row>
    <row r="39" spans="2:14">
      <c r="B39" s="9" t="s">
        <v>198</v>
      </c>
      <c r="C39" s="15">
        <v>572.79143899999997</v>
      </c>
      <c r="D39" s="9">
        <v>660.84212000000002</v>
      </c>
      <c r="E39" s="9">
        <v>563.93651399999999</v>
      </c>
      <c r="F39" s="9">
        <v>529.46027500000002</v>
      </c>
      <c r="G39" s="9">
        <v>505.63790699999998</v>
      </c>
    </row>
    <row r="40" spans="2:14">
      <c r="B40" s="30" t="s">
        <v>55</v>
      </c>
      <c r="C40" s="31">
        <v>53.223514999999999</v>
      </c>
      <c r="D40" s="30">
        <v>86.147454999999994</v>
      </c>
      <c r="E40" s="30">
        <v>65.571724000000003</v>
      </c>
      <c r="F40" s="30">
        <v>51.984943000000001</v>
      </c>
      <c r="G40" s="30">
        <v>621.85486300000002</v>
      </c>
    </row>
    <row r="41" spans="2:14">
      <c r="B41" s="10" t="s">
        <v>199</v>
      </c>
      <c r="C41" s="16">
        <v>782.70639500000004</v>
      </c>
      <c r="D41" s="10">
        <v>913.38352000000009</v>
      </c>
      <c r="E41" s="10">
        <v>780.79541299999994</v>
      </c>
      <c r="F41" s="10">
        <v>731.31139000000007</v>
      </c>
      <c r="G41" s="10">
        <v>1269.0027519999999</v>
      </c>
    </row>
    <row r="42" spans="2:14">
      <c r="B42" s="30" t="s">
        <v>200</v>
      </c>
      <c r="C42" s="31">
        <v>170.90258299999999</v>
      </c>
      <c r="D42" s="30">
        <v>198.85726399999999</v>
      </c>
      <c r="E42" s="30">
        <v>185.562613</v>
      </c>
      <c r="F42" s="30">
        <v>176.51936799999999</v>
      </c>
      <c r="G42" s="30">
        <v>196</v>
      </c>
    </row>
    <row r="43" spans="2:14">
      <c r="B43" s="10" t="s">
        <v>189</v>
      </c>
      <c r="C43" s="16">
        <v>1812.2980990000001</v>
      </c>
      <c r="D43" s="10">
        <v>2084.3537750000005</v>
      </c>
      <c r="E43" s="10">
        <v>2041.621302</v>
      </c>
      <c r="F43" s="10">
        <v>2140.8245619999998</v>
      </c>
      <c r="G43" s="10">
        <v>2516</v>
      </c>
      <c r="I43" s="76"/>
      <c r="M43" s="144"/>
      <c r="N43" s="144"/>
    </row>
    <row r="44" spans="2:14">
      <c r="B44" s="68" t="s">
        <v>117</v>
      </c>
      <c r="C44" s="324">
        <v>0.26313888072291897</v>
      </c>
      <c r="D44" s="309">
        <v>0.27735095615540056</v>
      </c>
      <c r="E44" s="309">
        <v>0.35443607323702903</v>
      </c>
      <c r="F44" s="309">
        <v>0.37000317083790685</v>
      </c>
      <c r="G44" s="309">
        <v>0.40950074466442077</v>
      </c>
    </row>
    <row r="45" spans="2:14">
      <c r="B45" s="19"/>
      <c r="C45" s="9"/>
      <c r="D45" s="9"/>
      <c r="E45" s="9"/>
      <c r="F45" s="9"/>
    </row>
    <row r="46" spans="2:14">
      <c r="B46" s="19"/>
      <c r="C46" s="9"/>
      <c r="D46" s="9"/>
      <c r="E46" s="9"/>
      <c r="F46" s="9"/>
    </row>
    <row r="47" spans="2:14">
      <c r="B47" s="19"/>
      <c r="C47" s="9"/>
      <c r="D47" s="9"/>
      <c r="E47" s="9"/>
      <c r="F47" s="9"/>
    </row>
    <row r="48" spans="2:14">
      <c r="B48" s="18" t="s">
        <v>382</v>
      </c>
    </row>
    <row r="58" spans="15:15">
      <c r="O58" s="152"/>
    </row>
    <row r="66" spans="2:15">
      <c r="B66" s="9"/>
      <c r="C66" s="9"/>
      <c r="D66" s="9"/>
      <c r="E66" s="9"/>
      <c r="F66" s="9"/>
      <c r="G66" s="9"/>
    </row>
    <row r="67" spans="2:15">
      <c r="B67" s="9"/>
      <c r="C67" s="9"/>
      <c r="D67" s="9"/>
      <c r="E67" s="9"/>
      <c r="F67" s="9"/>
      <c r="G67" s="9"/>
    </row>
    <row r="68" spans="2:15">
      <c r="B68" s="9"/>
      <c r="C68" s="9"/>
      <c r="D68" s="9"/>
      <c r="E68" s="9"/>
      <c r="F68" s="9"/>
      <c r="G68" s="9"/>
    </row>
    <row r="69" spans="2:15">
      <c r="B69" s="9"/>
      <c r="C69" s="9"/>
      <c r="D69" s="9"/>
      <c r="E69" s="9"/>
      <c r="F69" s="9"/>
      <c r="G69" s="9"/>
    </row>
    <row r="70" spans="2:15">
      <c r="B70" s="12" t="s">
        <v>235</v>
      </c>
      <c r="C70" s="9"/>
      <c r="D70" s="9"/>
      <c r="E70" s="9"/>
      <c r="F70" s="9"/>
      <c r="G70" s="9"/>
      <c r="H70" s="9"/>
    </row>
    <row r="71" spans="2:15" ht="2.1" customHeight="1">
      <c r="B71" s="25"/>
      <c r="C71" s="6"/>
      <c r="D71" s="6"/>
      <c r="E71" s="6"/>
      <c r="F71" s="6"/>
      <c r="G71" s="6"/>
      <c r="H71" s="6"/>
      <c r="I71" s="6"/>
      <c r="J71" s="6"/>
      <c r="K71" s="6"/>
    </row>
    <row r="72" spans="2:15">
      <c r="B72" s="12"/>
    </row>
    <row r="73" spans="2:15">
      <c r="B73" s="18" t="s">
        <v>118</v>
      </c>
      <c r="C73" s="29" t="s">
        <v>597</v>
      </c>
      <c r="D73" s="29" t="s">
        <v>125</v>
      </c>
      <c r="E73" s="29" t="s">
        <v>601</v>
      </c>
      <c r="F73" s="9"/>
      <c r="G73" s="9"/>
      <c r="H73" s="17"/>
    </row>
    <row r="74" spans="2:15">
      <c r="B74" s="10" t="s">
        <v>201</v>
      </c>
      <c r="C74" s="10">
        <v>1812.2980990000001</v>
      </c>
      <c r="D74" s="16">
        <v>226.36425500000018</v>
      </c>
      <c r="E74" s="10">
        <v>1585.9338439999999</v>
      </c>
      <c r="F74" s="10"/>
      <c r="G74" s="10"/>
      <c r="H74" s="17"/>
    </row>
    <row r="75" spans="2:15">
      <c r="B75" s="9" t="s">
        <v>193</v>
      </c>
      <c r="C75" s="17"/>
      <c r="D75" s="15">
        <v>29.127711000000001</v>
      </c>
      <c r="E75" s="17"/>
      <c r="F75" s="9"/>
      <c r="G75" s="9"/>
      <c r="H75" s="7"/>
    </row>
    <row r="76" spans="2:15">
      <c r="B76" s="9" t="s">
        <v>55</v>
      </c>
      <c r="C76" s="7"/>
      <c r="D76" s="15">
        <v>-8.7158859999999994</v>
      </c>
      <c r="E76" s="7"/>
      <c r="F76" s="10"/>
      <c r="G76" s="10"/>
      <c r="H76" s="17"/>
    </row>
    <row r="77" spans="2:15">
      <c r="B77" s="9" t="s">
        <v>197</v>
      </c>
      <c r="C77" s="7"/>
      <c r="D77" s="15">
        <v>30.353285</v>
      </c>
      <c r="E77" s="7"/>
      <c r="F77" s="10"/>
      <c r="G77" s="10"/>
      <c r="H77" s="17"/>
    </row>
    <row r="78" spans="2:15">
      <c r="B78" s="9" t="s">
        <v>198</v>
      </c>
      <c r="C78" s="7"/>
      <c r="D78" s="15">
        <v>64.056304999999995</v>
      </c>
      <c r="E78" s="7"/>
      <c r="F78" s="10"/>
      <c r="G78" s="10"/>
      <c r="H78" s="17"/>
    </row>
    <row r="79" spans="2:15">
      <c r="B79" s="9" t="s">
        <v>194</v>
      </c>
      <c r="C79" s="7"/>
      <c r="D79" s="15">
        <v>2.5832440000000001</v>
      </c>
      <c r="E79" s="7"/>
      <c r="F79" s="10"/>
      <c r="G79" s="10"/>
      <c r="H79" s="17"/>
      <c r="O79" s="144"/>
    </row>
    <row r="80" spans="2:15">
      <c r="B80" s="9" t="s">
        <v>202</v>
      </c>
      <c r="C80" s="7"/>
      <c r="D80" s="15">
        <v>10.335803</v>
      </c>
      <c r="E80" s="7"/>
      <c r="F80" s="10"/>
      <c r="G80" s="10"/>
      <c r="H80" s="17"/>
    </row>
    <row r="81" spans="2:16">
      <c r="B81" s="9" t="s">
        <v>54</v>
      </c>
      <c r="C81" s="7"/>
      <c r="D81" s="15">
        <v>-11.966388999999999</v>
      </c>
      <c r="E81" s="7"/>
      <c r="F81" s="10"/>
      <c r="G81" s="10"/>
      <c r="H81" s="17"/>
    </row>
    <row r="82" spans="2:16">
      <c r="B82" s="9" t="s">
        <v>203</v>
      </c>
      <c r="C82" s="7"/>
      <c r="D82" s="15">
        <v>-1.955724</v>
      </c>
      <c r="E82" s="7"/>
      <c r="F82" s="10"/>
      <c r="G82" s="10"/>
      <c r="H82" s="17"/>
    </row>
    <row r="83" spans="2:16">
      <c r="B83" s="9" t="s">
        <v>502</v>
      </c>
      <c r="C83" s="7"/>
      <c r="D83" s="15">
        <v>36.672637000000002</v>
      </c>
      <c r="E83" s="7"/>
      <c r="F83" s="9"/>
      <c r="G83" s="9"/>
      <c r="H83" s="7"/>
    </row>
    <row r="84" spans="2:16">
      <c r="B84" s="9" t="s">
        <v>204</v>
      </c>
      <c r="C84" s="17"/>
      <c r="D84" s="15">
        <v>4.285914</v>
      </c>
      <c r="E84" s="17"/>
      <c r="F84" s="9"/>
      <c r="G84" s="9"/>
      <c r="H84" s="7"/>
    </row>
    <row r="85" spans="2:16">
      <c r="B85" s="9" t="s">
        <v>503</v>
      </c>
      <c r="C85" s="7"/>
      <c r="D85" s="15">
        <v>71.435096999999999</v>
      </c>
      <c r="E85" s="7"/>
      <c r="F85" s="9"/>
      <c r="G85" s="9"/>
      <c r="H85" s="17"/>
    </row>
    <row r="86" spans="2:16">
      <c r="B86" s="30" t="s">
        <v>504</v>
      </c>
      <c r="C86" s="34"/>
      <c r="D86" s="31">
        <v>0.152255</v>
      </c>
      <c r="E86" s="34"/>
      <c r="F86" s="9"/>
      <c r="G86" s="9"/>
      <c r="H86" s="7"/>
    </row>
    <row r="87" spans="2:16">
      <c r="B87" s="12" t="s">
        <v>10</v>
      </c>
    </row>
    <row r="88" spans="2:16" ht="2.1" customHeight="1">
      <c r="B88" s="25"/>
      <c r="C88" s="6"/>
      <c r="D88" s="6"/>
      <c r="E88" s="6"/>
      <c r="F88" s="6"/>
      <c r="G88" s="6"/>
      <c r="H88" s="6"/>
      <c r="I88" s="6"/>
      <c r="J88" s="6"/>
      <c r="K88" s="6"/>
    </row>
    <row r="89" spans="2:16">
      <c r="B89" s="69" t="s">
        <v>206</v>
      </c>
      <c r="C89" s="135"/>
      <c r="D89" s="135"/>
      <c r="E89" s="135"/>
      <c r="F89" s="135"/>
      <c r="G89" s="135"/>
      <c r="H89" s="135"/>
      <c r="I89" s="135"/>
      <c r="J89" s="135"/>
      <c r="K89" s="135"/>
    </row>
    <row r="90" spans="2:16">
      <c r="B90" s="18" t="s">
        <v>62</v>
      </c>
      <c r="C90" s="28" t="s">
        <v>597</v>
      </c>
      <c r="D90" s="29" t="s">
        <v>598</v>
      </c>
      <c r="E90" s="29" t="s">
        <v>599</v>
      </c>
      <c r="F90" s="29" t="s">
        <v>600</v>
      </c>
      <c r="G90" s="29" t="s">
        <v>601</v>
      </c>
      <c r="H90" s="29" t="s">
        <v>602</v>
      </c>
      <c r="I90" s="29" t="s">
        <v>603</v>
      </c>
      <c r="J90" s="29" t="s">
        <v>604</v>
      </c>
      <c r="K90" s="29" t="s">
        <v>605</v>
      </c>
    </row>
    <row r="91" spans="2:16" ht="7.5" customHeight="1">
      <c r="B91" s="7"/>
      <c r="C91" s="8"/>
      <c r="D91" s="7"/>
      <c r="E91" s="7"/>
      <c r="F91" s="7"/>
      <c r="G91" s="7"/>
      <c r="H91" s="7"/>
      <c r="I91" s="7"/>
      <c r="J91" s="7"/>
      <c r="K91" s="7"/>
    </row>
    <row r="92" spans="2:16">
      <c r="B92" s="10" t="s">
        <v>56</v>
      </c>
      <c r="C92" s="16">
        <v>8.0757400000000015</v>
      </c>
      <c r="D92" s="142">
        <v>5.7493049999999997</v>
      </c>
      <c r="E92" s="142">
        <v>3.3848069999999999</v>
      </c>
      <c r="F92" s="10">
        <v>-9.5723489999999991</v>
      </c>
      <c r="G92" s="10">
        <v>15.585771000000001</v>
      </c>
      <c r="H92" s="10">
        <v>17.551309</v>
      </c>
      <c r="I92" s="10">
        <v>2.0671339999999998</v>
      </c>
      <c r="J92" s="10">
        <v>19.413740000000001</v>
      </c>
      <c r="K92" s="10">
        <v>8.059334999999999</v>
      </c>
      <c r="M92" s="139"/>
      <c r="N92" s="139"/>
      <c r="O92" s="139"/>
      <c r="P92" s="139"/>
    </row>
    <row r="93" spans="2:16">
      <c r="B93" s="9" t="s">
        <v>207</v>
      </c>
      <c r="C93" s="15">
        <v>86.185756999999995</v>
      </c>
      <c r="D93" s="159">
        <v>1.0896790000000038</v>
      </c>
      <c r="E93" s="159">
        <v>39.855241999999997</v>
      </c>
      <c r="F93" s="9">
        <v>-50.613613000000001</v>
      </c>
      <c r="G93" s="9">
        <v>-12.953676000000002</v>
      </c>
      <c r="H93" s="9">
        <v>-4.6355039999999974</v>
      </c>
      <c r="I93" s="9">
        <v>34.338076999999998</v>
      </c>
      <c r="J93" s="9">
        <v>128.10086999999999</v>
      </c>
      <c r="K93" s="9">
        <v>17.332191000000002</v>
      </c>
      <c r="M93" s="154"/>
      <c r="N93" s="154"/>
      <c r="O93" s="139"/>
      <c r="P93" s="139"/>
    </row>
    <row r="94" spans="2:16">
      <c r="B94" s="9" t="s">
        <v>474</v>
      </c>
      <c r="C94" s="15">
        <v>451.90516400000001</v>
      </c>
      <c r="D94" s="159">
        <v>0</v>
      </c>
      <c r="E94" s="159">
        <v>0</v>
      </c>
      <c r="F94" s="9">
        <v>0</v>
      </c>
      <c r="G94" s="9">
        <v>0</v>
      </c>
      <c r="H94" s="9">
        <v>0</v>
      </c>
      <c r="I94" s="9">
        <v>0</v>
      </c>
      <c r="J94" s="9">
        <v>0</v>
      </c>
      <c r="K94" s="9">
        <v>0</v>
      </c>
      <c r="M94" s="154"/>
    </row>
    <row r="95" spans="2:16">
      <c r="B95" s="9" t="s">
        <v>208</v>
      </c>
      <c r="C95" s="15">
        <v>36.546512000000007</v>
      </c>
      <c r="D95" s="159">
        <v>35.388356999999999</v>
      </c>
      <c r="E95" s="159">
        <v>33.061481999999998</v>
      </c>
      <c r="F95" s="9">
        <v>30.203077000000008</v>
      </c>
      <c r="G95" s="9">
        <v>5.0385109999999997</v>
      </c>
      <c r="H95" s="9">
        <v>29.268134999999994</v>
      </c>
      <c r="I95" s="9">
        <v>33.248358000000003</v>
      </c>
      <c r="J95" s="9">
        <v>-1.077968000000002</v>
      </c>
      <c r="K95" s="9">
        <v>10.214745000000001</v>
      </c>
      <c r="M95" s="154"/>
    </row>
    <row r="96" spans="2:16">
      <c r="B96" s="9" t="s">
        <v>191</v>
      </c>
      <c r="C96" s="15">
        <v>2.8075279999999991</v>
      </c>
      <c r="D96" s="159">
        <v>3.3255519999999996</v>
      </c>
      <c r="E96" s="159">
        <v>3.9883130000000002</v>
      </c>
      <c r="F96" s="9">
        <v>1.1365239999999996</v>
      </c>
      <c r="G96" s="9">
        <v>3.5684100300000008</v>
      </c>
      <c r="H96" s="9">
        <v>2.6928899699999995</v>
      </c>
      <c r="I96" s="9">
        <v>2.4815269999999998</v>
      </c>
      <c r="J96" s="9">
        <v>1.5020179999999996</v>
      </c>
      <c r="K96" s="9">
        <v>2.2578000000000098E-2</v>
      </c>
      <c r="M96" s="144"/>
    </row>
    <row r="97" spans="2:17">
      <c r="B97" s="9" t="s">
        <v>209</v>
      </c>
      <c r="C97" s="15">
        <v>76.67409959251637</v>
      </c>
      <c r="D97" s="159">
        <v>73.170356999999996</v>
      </c>
      <c r="E97" s="159">
        <v>84.214234000000005</v>
      </c>
      <c r="F97" s="9">
        <v>73.159894000000008</v>
      </c>
      <c r="G97" s="9">
        <v>64.278714000000008</v>
      </c>
      <c r="H97" s="9">
        <v>57.525515000000006</v>
      </c>
      <c r="I97" s="9">
        <v>61.689439</v>
      </c>
      <c r="J97" s="9">
        <v>54.190051000000011</v>
      </c>
      <c r="K97" s="9">
        <v>52.53899899999999</v>
      </c>
      <c r="M97" s="154"/>
    </row>
    <row r="98" spans="2:17">
      <c r="B98" s="9" t="s">
        <v>531</v>
      </c>
      <c r="C98" s="15">
        <v>-2.8991280000000001</v>
      </c>
      <c r="D98" s="159">
        <v>1.0873059999999999</v>
      </c>
      <c r="E98" s="159">
        <v>-3.530049</v>
      </c>
      <c r="F98" s="9">
        <v>-3.4727059999999979</v>
      </c>
      <c r="G98" s="9">
        <v>-3.3907584700000006</v>
      </c>
      <c r="H98" s="9">
        <v>-2.0137755300000002</v>
      </c>
      <c r="I98" s="9">
        <v>-4.035507</v>
      </c>
      <c r="J98" s="9">
        <v>-0.25533500000000053</v>
      </c>
      <c r="K98" s="9">
        <v>2.9448250000000007</v>
      </c>
      <c r="M98" s="154"/>
    </row>
    <row r="99" spans="2:17">
      <c r="B99" s="9" t="s">
        <v>462</v>
      </c>
      <c r="C99" s="15">
        <v>-1.276133999999999</v>
      </c>
      <c r="D99" s="159">
        <v>-1.8167899999999992</v>
      </c>
      <c r="E99" s="159">
        <v>-11.818432</v>
      </c>
      <c r="F99" s="9">
        <v>-7.598634999999998</v>
      </c>
      <c r="G99" s="9">
        <v>-10.329826000000001</v>
      </c>
      <c r="H99" s="9">
        <v>-11.391345999999999</v>
      </c>
      <c r="I99" s="9">
        <v>-8.121181</v>
      </c>
      <c r="J99" s="9">
        <v>22.159006000000002</v>
      </c>
      <c r="K99" s="9">
        <v>-3.2425800000000002</v>
      </c>
      <c r="M99" s="238"/>
    </row>
    <row r="100" spans="2:17">
      <c r="B100" s="9" t="s">
        <v>475</v>
      </c>
      <c r="C100" s="15">
        <v>20.308068999999993</v>
      </c>
      <c r="D100" s="159">
        <v>25.890065000000003</v>
      </c>
      <c r="E100" s="159">
        <v>24.699774999999999</v>
      </c>
      <c r="F100" s="9">
        <v>18.683519</v>
      </c>
      <c r="G100" s="9"/>
      <c r="H100" s="9"/>
      <c r="I100" s="9"/>
      <c r="J100" s="9"/>
      <c r="K100" s="9"/>
      <c r="M100" s="238"/>
    </row>
    <row r="101" spans="2:17">
      <c r="B101" s="9" t="s">
        <v>594</v>
      </c>
      <c r="C101" s="15">
        <v>13</v>
      </c>
      <c r="D101" s="159">
        <v>13</v>
      </c>
      <c r="E101" s="159">
        <v>10</v>
      </c>
      <c r="F101" s="9">
        <v>12</v>
      </c>
      <c r="G101" s="9">
        <v>6</v>
      </c>
      <c r="H101" s="9">
        <v>8</v>
      </c>
      <c r="I101" s="9">
        <v>8</v>
      </c>
      <c r="J101" s="9">
        <v>5</v>
      </c>
      <c r="K101" s="9">
        <v>10</v>
      </c>
      <c r="M101" s="238"/>
    </row>
    <row r="102" spans="2:17">
      <c r="B102" s="9" t="s">
        <v>210</v>
      </c>
      <c r="C102" s="15">
        <v>1.257521999999998</v>
      </c>
      <c r="D102" s="159">
        <v>-3.2419899999999995</v>
      </c>
      <c r="E102" s="159">
        <v>13.203182000000002</v>
      </c>
      <c r="F102" s="9">
        <v>16.166055</v>
      </c>
      <c r="G102" s="9">
        <v>-54.105861439999998</v>
      </c>
      <c r="H102" s="9">
        <v>5.1443584399999995</v>
      </c>
      <c r="I102" s="9">
        <v>-2.9220600000000001</v>
      </c>
      <c r="J102" s="9">
        <v>-14.8543859999999</v>
      </c>
      <c r="K102" s="9">
        <v>17.906279000000001</v>
      </c>
      <c r="M102" s="154"/>
      <c r="Q102" s="139"/>
    </row>
    <row r="103" spans="2:17">
      <c r="B103" s="10" t="s">
        <v>220</v>
      </c>
      <c r="C103" s="16">
        <v>684.52313000000004</v>
      </c>
      <c r="D103" s="142">
        <v>147.89253600000001</v>
      </c>
      <c r="E103" s="142">
        <v>193.67374699999999</v>
      </c>
      <c r="F103" s="10">
        <v>89.664115000000024</v>
      </c>
      <c r="G103" s="10">
        <v>-1.8944868799999952</v>
      </c>
      <c r="H103" s="10">
        <v>84.590272879999986</v>
      </c>
      <c r="I103" s="10">
        <v>124.67865299999998</v>
      </c>
      <c r="J103" s="10">
        <v>194.76425599999999</v>
      </c>
      <c r="K103" s="10">
        <v>107.71703699999998</v>
      </c>
      <c r="M103" s="76"/>
    </row>
    <row r="104" spans="2:17">
      <c r="B104" s="9" t="s">
        <v>211</v>
      </c>
      <c r="C104" s="15">
        <v>-0.67560799999999688</v>
      </c>
      <c r="D104" s="159">
        <v>3.8714189999999959</v>
      </c>
      <c r="E104" s="159">
        <v>42.326852000000002</v>
      </c>
      <c r="F104" s="9">
        <v>471.56472600000001</v>
      </c>
      <c r="G104" s="9">
        <v>16.620016</v>
      </c>
      <c r="H104" s="9">
        <v>-7.3277639999999984</v>
      </c>
      <c r="I104" s="9">
        <v>-16.875557000000001</v>
      </c>
      <c r="J104" s="9">
        <v>-22.978083999999996</v>
      </c>
      <c r="K104" s="9">
        <v>-66.519259000000005</v>
      </c>
      <c r="M104" s="76"/>
      <c r="O104" s="76"/>
    </row>
    <row r="105" spans="2:17">
      <c r="B105" s="9" t="s">
        <v>215</v>
      </c>
      <c r="C105" s="15">
        <v>58.343539</v>
      </c>
      <c r="D105" s="159">
        <v>-38.865247999999994</v>
      </c>
      <c r="E105" s="159">
        <v>-124.41767</v>
      </c>
      <c r="F105" s="9">
        <v>195.199837</v>
      </c>
      <c r="G105" s="9">
        <v>-14.074746000000001</v>
      </c>
      <c r="H105" s="9">
        <v>-224.44506200000001</v>
      </c>
      <c r="I105" s="9">
        <v>-40.487699999999997</v>
      </c>
      <c r="J105" s="9">
        <v>43.995215000000002</v>
      </c>
      <c r="K105" s="9">
        <v>-93.694192999999999</v>
      </c>
      <c r="M105" s="76"/>
      <c r="O105" s="76"/>
    </row>
    <row r="106" spans="2:17">
      <c r="B106" s="9" t="s">
        <v>212</v>
      </c>
      <c r="C106" s="15">
        <v>-93.533970999999994</v>
      </c>
      <c r="D106" s="159">
        <v>11.015071999999989</v>
      </c>
      <c r="E106" s="159">
        <v>96.340748000000005</v>
      </c>
      <c r="F106" s="9">
        <v>-222.86155500000001</v>
      </c>
      <c r="G106" s="9">
        <v>5.2518960000000021</v>
      </c>
      <c r="H106" s="9">
        <v>156.068512</v>
      </c>
      <c r="I106" s="9">
        <v>-56.746327000000001</v>
      </c>
      <c r="J106" s="9">
        <v>-108.42275599999999</v>
      </c>
      <c r="K106" s="9">
        <v>119.778006</v>
      </c>
      <c r="M106" s="76"/>
      <c r="N106" s="76"/>
    </row>
    <row r="107" spans="2:17">
      <c r="B107" s="9" t="s">
        <v>217</v>
      </c>
      <c r="C107" s="15">
        <v>2.1196960000000002</v>
      </c>
      <c r="D107" s="159">
        <v>-2.3309380000000002</v>
      </c>
      <c r="E107" s="159">
        <v>6.0533060000000001</v>
      </c>
      <c r="F107" s="9">
        <v>-3.9339789999999999</v>
      </c>
      <c r="G107" s="9">
        <v>-2.8258200000000002</v>
      </c>
      <c r="H107" s="9">
        <v>8.0516550000000002</v>
      </c>
      <c r="I107" s="9">
        <v>0.58845199999999998</v>
      </c>
      <c r="J107" s="9">
        <v>-21.329028999999998</v>
      </c>
      <c r="K107" s="9">
        <v>12.727494999999999</v>
      </c>
      <c r="M107" s="76"/>
    </row>
    <row r="108" spans="2:17">
      <c r="B108" s="9" t="s">
        <v>213</v>
      </c>
      <c r="C108" s="15">
        <v>-12.789695</v>
      </c>
      <c r="D108" s="159">
        <v>13.478140999999999</v>
      </c>
      <c r="E108" s="159">
        <v>11.299359000000001</v>
      </c>
      <c r="F108" s="9">
        <v>-9.256414999999997</v>
      </c>
      <c r="G108" s="9">
        <v>23.403741</v>
      </c>
      <c r="H108" s="9">
        <v>14.484416000000001</v>
      </c>
      <c r="I108" s="9">
        <v>-23.995899000000001</v>
      </c>
      <c r="J108" s="9">
        <v>27.779041999999997</v>
      </c>
      <c r="K108" s="9">
        <v>-29.415850999999996</v>
      </c>
      <c r="M108" s="76"/>
      <c r="N108" s="76"/>
      <c r="O108" s="76"/>
    </row>
    <row r="109" spans="2:17">
      <c r="B109" s="9" t="s">
        <v>214</v>
      </c>
      <c r="C109" s="15">
        <v>24.411819999999999</v>
      </c>
      <c r="D109" s="159">
        <v>11.396549999999998</v>
      </c>
      <c r="E109" s="159">
        <v>22.213968000000001</v>
      </c>
      <c r="F109" s="9">
        <v>27.281572000000004</v>
      </c>
      <c r="G109" s="9">
        <v>20.032493999999993</v>
      </c>
      <c r="H109" s="9">
        <v>37.767599000000004</v>
      </c>
      <c r="I109" s="9">
        <v>23.361747999999999</v>
      </c>
      <c r="J109" s="9">
        <v>24.348284000000007</v>
      </c>
      <c r="K109" s="9">
        <v>30.176121999999999</v>
      </c>
      <c r="M109" s="76"/>
    </row>
    <row r="110" spans="2:17" hidden="1">
      <c r="B110" s="9" t="s">
        <v>216</v>
      </c>
      <c r="C110" s="15">
        <v>0</v>
      </c>
      <c r="D110" s="271">
        <v>0</v>
      </c>
      <c r="E110" s="271">
        <v>0</v>
      </c>
      <c r="F110" s="272">
        <v>0</v>
      </c>
      <c r="G110" s="272">
        <v>0</v>
      </c>
      <c r="H110" s="272">
        <v>0</v>
      </c>
      <c r="I110" s="272">
        <v>0</v>
      </c>
      <c r="J110" s="272">
        <v>0</v>
      </c>
      <c r="K110" s="272">
        <v>0</v>
      </c>
      <c r="M110" s="183"/>
    </row>
    <row r="111" spans="2:17">
      <c r="B111" s="27" t="s">
        <v>406</v>
      </c>
      <c r="C111" s="260">
        <v>-22.124218999999997</v>
      </c>
      <c r="D111" s="297">
        <v>-1.4350040000000117</v>
      </c>
      <c r="E111" s="297">
        <v>53.815483999999998</v>
      </c>
      <c r="F111" s="297">
        <v>458.09620699999999</v>
      </c>
      <c r="G111" s="297">
        <v>48.326872000000002</v>
      </c>
      <c r="H111" s="297">
        <v>-16.006803999999999</v>
      </c>
      <c r="I111" s="297">
        <v>-114.11129099999999</v>
      </c>
      <c r="J111" s="297">
        <v>-56.572723000000003</v>
      </c>
      <c r="K111" s="297">
        <v>-26.726523</v>
      </c>
      <c r="M111" s="183"/>
      <c r="N111" s="76"/>
    </row>
    <row r="112" spans="2:17">
      <c r="B112" s="10" t="s">
        <v>218</v>
      </c>
      <c r="C112" s="16">
        <v>670.47465099999999</v>
      </c>
      <c r="D112" s="142">
        <v>152.20683699999998</v>
      </c>
      <c r="E112" s="142">
        <v>251.49200200000001</v>
      </c>
      <c r="F112" s="142">
        <v>538.45895799999994</v>
      </c>
      <c r="G112" s="142">
        <v>62.018157000000002</v>
      </c>
      <c r="H112" s="142">
        <v>86.134777999999997</v>
      </c>
      <c r="I112" s="142">
        <v>12.634495999999999</v>
      </c>
      <c r="J112" s="142">
        <v>158.47373699999997</v>
      </c>
      <c r="K112" s="10">
        <v>88.954519000000005</v>
      </c>
      <c r="M112" s="76"/>
    </row>
    <row r="113" spans="2:11">
      <c r="B113" s="30" t="s">
        <v>219</v>
      </c>
      <c r="C113" s="324">
        <v>0.26002856768274418</v>
      </c>
      <c r="D113" s="326">
        <v>7.042432348201777E-2</v>
      </c>
      <c r="E113" s="326">
        <v>0.11595025327246845</v>
      </c>
      <c r="F113" s="326">
        <v>0.22602763907805351</v>
      </c>
      <c r="G113" s="326">
        <v>3.4996274935908532E-2</v>
      </c>
      <c r="H113" s="326">
        <v>4.9016581130060397E-2</v>
      </c>
      <c r="I113" s="326">
        <v>7.8790447702145432E-3</v>
      </c>
      <c r="J113" s="326">
        <v>9.9205279965741203E-2</v>
      </c>
      <c r="K113" s="49">
        <v>6.3957038439858283E-2</v>
      </c>
    </row>
    <row r="114" spans="2:11">
      <c r="B114" s="121"/>
      <c r="C114" s="76"/>
      <c r="D114" s="76"/>
      <c r="E114" s="76"/>
      <c r="F114" s="76"/>
      <c r="G114" s="76"/>
      <c r="H114" s="76"/>
      <c r="I114" s="76"/>
      <c r="J114" s="76"/>
      <c r="K114" s="76"/>
    </row>
    <row r="115" spans="2:11">
      <c r="C115" s="135"/>
      <c r="D115" s="135"/>
      <c r="E115" s="135"/>
      <c r="F115" s="135"/>
      <c r="G115" s="135"/>
      <c r="H115" s="135"/>
      <c r="I115" s="135"/>
      <c r="J115" s="135"/>
      <c r="K115" s="135"/>
    </row>
    <row r="116" spans="2:11">
      <c r="B116" s="18" t="s">
        <v>63</v>
      </c>
      <c r="C116" s="29" t="s">
        <v>606</v>
      </c>
      <c r="D116" s="200">
        <v>2023</v>
      </c>
      <c r="E116" s="200">
        <v>2022</v>
      </c>
      <c r="F116" s="200">
        <v>2021</v>
      </c>
      <c r="G116" s="200">
        <v>2020</v>
      </c>
    </row>
    <row r="117" spans="2:11" ht="8.25" customHeight="1">
      <c r="B117" s="7"/>
      <c r="C117" s="149"/>
      <c r="D117" s="207"/>
      <c r="E117" s="207"/>
      <c r="F117" s="207"/>
      <c r="G117" s="207"/>
    </row>
    <row r="118" spans="2:11">
      <c r="B118" s="10" t="s">
        <v>56</v>
      </c>
      <c r="C118" s="16">
        <v>17.209852000000001</v>
      </c>
      <c r="D118" s="10">
        <v>25.631865000000001</v>
      </c>
      <c r="E118" s="10">
        <v>32.654367999999998</v>
      </c>
      <c r="F118" s="10">
        <v>22.324898000000001</v>
      </c>
      <c r="G118" s="10">
        <v>38.801760999999999</v>
      </c>
    </row>
    <row r="119" spans="2:11">
      <c r="B119" s="9" t="s">
        <v>207</v>
      </c>
      <c r="C119" s="15">
        <v>127.130678</v>
      </c>
      <c r="D119" s="9">
        <v>-33.864716000000001</v>
      </c>
      <c r="E119" s="9">
        <v>174.57995</v>
      </c>
      <c r="F119" s="9">
        <v>470.78913599999998</v>
      </c>
      <c r="G119" s="9">
        <v>194.10599999999999</v>
      </c>
    </row>
    <row r="120" spans="2:11">
      <c r="B120" s="9" t="s">
        <v>474</v>
      </c>
      <c r="C120" s="15">
        <v>451.90516400000001</v>
      </c>
      <c r="D120" s="9">
        <v>0</v>
      </c>
      <c r="E120" s="9">
        <v>0</v>
      </c>
      <c r="F120" s="9">
        <v>0</v>
      </c>
      <c r="G120" s="9">
        <v>340.03808800000002</v>
      </c>
    </row>
    <row r="121" spans="2:11">
      <c r="B121" s="9" t="s">
        <v>208</v>
      </c>
      <c r="C121" s="15">
        <v>104.996351</v>
      </c>
      <c r="D121" s="9">
        <v>97.758081000000004</v>
      </c>
      <c r="E121" s="9">
        <v>0.93276099999999995</v>
      </c>
      <c r="F121" s="9">
        <v>16.443802000000002</v>
      </c>
      <c r="G121" s="9">
        <v>17.965522</v>
      </c>
    </row>
    <row r="122" spans="2:11">
      <c r="B122" s="9" t="s">
        <v>191</v>
      </c>
      <c r="C122" s="15">
        <v>10.121392999999999</v>
      </c>
      <c r="D122" s="9">
        <v>9.8793509999999998</v>
      </c>
      <c r="E122" s="9">
        <v>3.0562529999999999</v>
      </c>
      <c r="F122" s="9">
        <v>6.923419</v>
      </c>
      <c r="G122" s="9">
        <v>18.407778</v>
      </c>
    </row>
    <row r="123" spans="2:11">
      <c r="B123" s="9" t="s">
        <v>209</v>
      </c>
      <c r="C123" s="15">
        <v>234.05869059251637</v>
      </c>
      <c r="D123" s="9">
        <v>256.65356200000002</v>
      </c>
      <c r="E123" s="9">
        <v>203.08617100000001</v>
      </c>
      <c r="F123" s="9">
        <v>164.085846</v>
      </c>
      <c r="G123" s="9">
        <v>120.32449800000001</v>
      </c>
    </row>
    <row r="124" spans="2:11">
      <c r="B124" s="9" t="s">
        <v>531</v>
      </c>
      <c r="C124" s="15">
        <v>-5.3418710000000003</v>
      </c>
      <c r="D124" s="9">
        <v>-12.912747</v>
      </c>
      <c r="E124" s="9">
        <v>8.659338</v>
      </c>
      <c r="F124" s="9">
        <v>12.877822999999999</v>
      </c>
      <c r="G124" s="9">
        <v>2.1084939999999999</v>
      </c>
    </row>
    <row r="125" spans="2:11">
      <c r="B125" s="9" t="s">
        <v>462</v>
      </c>
      <c r="C125" s="15">
        <v>-14.911355999999998</v>
      </c>
      <c r="D125" s="9">
        <v>-37.440987999999997</v>
      </c>
      <c r="E125" s="9">
        <v>13.310765</v>
      </c>
      <c r="F125" s="9">
        <v>-14.834144999999999</v>
      </c>
      <c r="G125" s="9">
        <v>-1.8802719999999999</v>
      </c>
    </row>
    <row r="126" spans="2:11">
      <c r="B126" s="9" t="s">
        <v>475</v>
      </c>
      <c r="C126" s="15">
        <v>70.897908999999999</v>
      </c>
      <c r="D126" s="9">
        <v>18.683519</v>
      </c>
      <c r="E126" s="9"/>
      <c r="F126" s="9"/>
      <c r="G126" s="9"/>
    </row>
    <row r="127" spans="2:11">
      <c r="B127" s="9" t="s">
        <v>594</v>
      </c>
      <c r="C127" s="15">
        <v>36.535871</v>
      </c>
      <c r="D127" s="9">
        <v>34.816881000000002</v>
      </c>
      <c r="E127" s="9">
        <v>34</v>
      </c>
      <c r="F127" s="9">
        <v>33</v>
      </c>
      <c r="G127" s="9"/>
    </row>
    <row r="128" spans="2:11">
      <c r="B128" s="9" t="s">
        <v>210</v>
      </c>
      <c r="C128" s="15">
        <v>11.218714</v>
      </c>
      <c r="D128" s="9">
        <v>-36.534389000000004</v>
      </c>
      <c r="E128" s="9">
        <v>4.7487489999999966</v>
      </c>
      <c r="F128" s="9">
        <v>16.01029613</v>
      </c>
      <c r="G128" s="9">
        <v>-9.7646200000000007</v>
      </c>
    </row>
    <row r="129" spans="2:16">
      <c r="B129" s="10" t="s">
        <v>220</v>
      </c>
      <c r="C129" s="16">
        <v>1026.6115435925167</v>
      </c>
      <c r="D129" s="10">
        <v>297.03855399999998</v>
      </c>
      <c r="E129" s="10">
        <v>442.37398699999994</v>
      </c>
      <c r="F129" s="10">
        <v>705.29617713000005</v>
      </c>
      <c r="G129" s="10">
        <v>681.30548799999985</v>
      </c>
      <c r="J129" s="76"/>
      <c r="L129" s="76"/>
    </row>
    <row r="130" spans="2:16">
      <c r="B130" s="9" t="s">
        <v>211</v>
      </c>
      <c r="C130" s="15">
        <v>45.522663000000001</v>
      </c>
      <c r="D130" s="9">
        <v>463.98142100000001</v>
      </c>
      <c r="E130" s="9">
        <v>13.019698</v>
      </c>
      <c r="F130" s="9">
        <v>176.442387</v>
      </c>
      <c r="G130" s="9">
        <v>-4.2965920000000004</v>
      </c>
    </row>
    <row r="131" spans="2:16">
      <c r="B131" s="9" t="s">
        <v>215</v>
      </c>
      <c r="C131" s="15">
        <v>-106.41614</v>
      </c>
      <c r="D131" s="9">
        <v>-83.607670999999996</v>
      </c>
      <c r="E131" s="9">
        <v>-416.81287800000001</v>
      </c>
      <c r="F131" s="9">
        <v>-410.58955099999997</v>
      </c>
      <c r="G131" s="9">
        <v>103.470805</v>
      </c>
    </row>
    <row r="132" spans="2:16">
      <c r="B132" s="9" t="s">
        <v>212</v>
      </c>
      <c r="C132" s="15">
        <v>13.821849</v>
      </c>
      <c r="D132" s="9">
        <v>-118.18747399999999</v>
      </c>
      <c r="E132" s="9">
        <v>275.06544700000001</v>
      </c>
      <c r="F132" s="9">
        <v>293.92195700000002</v>
      </c>
      <c r="G132" s="9">
        <v>31.650067</v>
      </c>
    </row>
    <row r="133" spans="2:16">
      <c r="B133" s="9" t="s">
        <v>217</v>
      </c>
      <c r="C133" s="15">
        <v>5.8420639999999997</v>
      </c>
      <c r="D133" s="9">
        <v>1.8803080000000001</v>
      </c>
      <c r="E133" s="9">
        <v>-9.8531669999999991</v>
      </c>
      <c r="F133" s="9">
        <v>-6.2022840000000006</v>
      </c>
      <c r="G133" s="9">
        <v>1.0720270000000001</v>
      </c>
      <c r="I133" s="76"/>
      <c r="J133" s="140"/>
    </row>
    <row r="134" spans="2:16">
      <c r="B134" s="9" t="s">
        <v>213</v>
      </c>
      <c r="C134" s="15">
        <v>11.987805</v>
      </c>
      <c r="D134" s="9">
        <v>4.6358430000000004</v>
      </c>
      <c r="E134" s="9">
        <v>-38.086317999999999</v>
      </c>
      <c r="F134" s="9">
        <v>12.490114</v>
      </c>
      <c r="G134" s="9">
        <v>-11.110509</v>
      </c>
      <c r="O134" s="144"/>
      <c r="P134" s="144"/>
    </row>
    <row r="135" spans="2:16">
      <c r="B135" s="9" t="s">
        <v>214</v>
      </c>
      <c r="C135" s="15">
        <v>58.022337999999998</v>
      </c>
      <c r="D135" s="9">
        <v>108.44341300000001</v>
      </c>
      <c r="E135" s="9">
        <v>91.243295000000003</v>
      </c>
      <c r="F135" s="9">
        <v>70.426765000000003</v>
      </c>
      <c r="G135" s="9">
        <v>81.702309999999997</v>
      </c>
    </row>
    <row r="136" spans="2:16">
      <c r="B136" s="9" t="s">
        <v>216</v>
      </c>
      <c r="C136" s="15">
        <v>0</v>
      </c>
      <c r="D136" s="9">
        <v>0</v>
      </c>
      <c r="E136" s="9">
        <v>0</v>
      </c>
      <c r="F136" s="9">
        <v>0</v>
      </c>
      <c r="G136" s="9">
        <v>27.616425</v>
      </c>
    </row>
    <row r="137" spans="2:16">
      <c r="B137" s="27" t="s">
        <v>10</v>
      </c>
      <c r="C137" s="260">
        <v>29.780579000000003</v>
      </c>
      <c r="D137" s="27">
        <v>376.30498399999999</v>
      </c>
      <c r="E137" s="27">
        <v>-85.918373000000003</v>
      </c>
      <c r="F137" s="27">
        <v>136.74322699999999</v>
      </c>
      <c r="G137" s="27">
        <v>230.10453299999995</v>
      </c>
      <c r="J137" s="76"/>
    </row>
    <row r="138" spans="2:16">
      <c r="B138" s="10" t="s">
        <v>218</v>
      </c>
      <c r="C138" s="16">
        <v>1073.6019745925166</v>
      </c>
      <c r="D138" s="10">
        <v>699.24638899999991</v>
      </c>
      <c r="E138" s="10">
        <v>388.28456599999993</v>
      </c>
      <c r="F138" s="10">
        <v>864.36430300000006</v>
      </c>
      <c r="G138" s="10">
        <v>950.51226699999995</v>
      </c>
      <c r="L138" s="76"/>
    </row>
    <row r="139" spans="2:16">
      <c r="B139" s="30" t="s">
        <v>219</v>
      </c>
      <c r="C139" s="324">
        <v>0.15588297647725474</v>
      </c>
      <c r="D139" s="49">
        <v>9.3044020119550527E-2</v>
      </c>
      <c r="E139" s="49">
        <v>6.7408219505139158E-2</v>
      </c>
      <c r="F139" s="49">
        <v>0.14938988394748123</v>
      </c>
      <c r="G139" s="49">
        <v>0.15268839188354447</v>
      </c>
    </row>
    <row r="140" spans="2:16">
      <c r="B140" s="121"/>
    </row>
    <row r="141" spans="2:16">
      <c r="B141" s="12" t="s">
        <v>236</v>
      </c>
      <c r="C141" s="9"/>
      <c r="D141" s="9"/>
      <c r="E141" s="114"/>
      <c r="F141" s="114"/>
      <c r="G141" s="114"/>
      <c r="H141" s="9"/>
    </row>
    <row r="142" spans="2:16" ht="2.1" customHeight="1">
      <c r="B142" s="25"/>
      <c r="C142" s="6"/>
      <c r="D142" s="6"/>
      <c r="E142" s="6"/>
      <c r="F142" s="6"/>
      <c r="G142" s="6"/>
      <c r="H142" s="6"/>
      <c r="I142" s="6"/>
      <c r="J142" s="6"/>
      <c r="K142" s="6"/>
    </row>
    <row r="143" spans="2:16">
      <c r="B143" s="12"/>
    </row>
    <row r="144" spans="2:16">
      <c r="B144" s="18" t="s">
        <v>118</v>
      </c>
      <c r="C144" s="29" t="s">
        <v>597</v>
      </c>
      <c r="D144" s="29" t="s">
        <v>125</v>
      </c>
      <c r="E144" s="29" t="s">
        <v>601</v>
      </c>
      <c r="F144" s="9"/>
      <c r="G144" s="9"/>
      <c r="H144" s="17"/>
    </row>
    <row r="145" spans="2:15">
      <c r="B145" s="10" t="s">
        <v>10</v>
      </c>
      <c r="C145" s="10">
        <v>1074.0429219999999</v>
      </c>
      <c r="D145" s="16">
        <v>913.25548999999978</v>
      </c>
      <c r="E145" s="10">
        <v>160.78743200000002</v>
      </c>
      <c r="F145" s="10"/>
      <c r="G145" s="10"/>
      <c r="H145" s="168"/>
      <c r="J145" s="76"/>
    </row>
    <row r="146" spans="2:15">
      <c r="B146" s="9" t="s">
        <v>56</v>
      </c>
      <c r="C146" s="17"/>
      <c r="D146" s="15">
        <v>-15.927227999999996</v>
      </c>
      <c r="E146" s="17"/>
      <c r="F146" s="9"/>
      <c r="G146" s="9"/>
      <c r="H146" s="7"/>
    </row>
    <row r="147" spans="2:15">
      <c r="B147" s="9" t="s">
        <v>57</v>
      </c>
      <c r="C147" s="7"/>
      <c r="D147" s="15">
        <v>943.91575759251668</v>
      </c>
      <c r="E147" s="7"/>
      <c r="F147" s="10"/>
      <c r="G147" s="10"/>
      <c r="H147" s="17"/>
    </row>
    <row r="148" spans="2:15">
      <c r="B148" s="9" t="s">
        <v>211</v>
      </c>
      <c r="C148" s="7"/>
      <c r="D148" s="15">
        <v>36.230411000000004</v>
      </c>
      <c r="E148" s="7"/>
      <c r="F148" s="10"/>
      <c r="G148" s="10"/>
      <c r="H148" s="17"/>
      <c r="O148" s="144"/>
    </row>
    <row r="149" spans="2:15">
      <c r="B149" s="9" t="s">
        <v>564</v>
      </c>
      <c r="C149" s="7"/>
      <c r="D149" s="15">
        <v>-40.679013999999988</v>
      </c>
      <c r="E149" s="7"/>
      <c r="F149" s="10"/>
      <c r="G149" s="10"/>
      <c r="H149" s="17"/>
    </row>
    <row r="150" spans="2:15">
      <c r="B150" s="9" t="s">
        <v>214</v>
      </c>
      <c r="C150" s="7"/>
      <c r="D150" s="15">
        <v>0.22224500000000091</v>
      </c>
      <c r="E150" s="7"/>
      <c r="F150" s="10"/>
      <c r="G150" s="10"/>
      <c r="H150" s="17"/>
    </row>
  </sheetData>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G&amp;R&amp;P</oddFooter>
  </headerFooter>
  <rowBreaks count="3" manualBreakCount="3">
    <brk id="47" max="10" man="1"/>
    <brk id="86" max="10" man="1"/>
    <brk id="115"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tabColor rgb="FF002060"/>
  </sheetPr>
  <dimension ref="A1:R73"/>
  <sheetViews>
    <sheetView showGridLines="0" tabSelected="1" zoomScale="130" zoomScaleNormal="130" workbookViewId="0">
      <selection activeCell="D6" sqref="D6"/>
    </sheetView>
  </sheetViews>
  <sheetFormatPr baseColWidth="10" defaultColWidth="11.42578125" defaultRowHeight="14.25"/>
  <cols>
    <col min="1" max="1" width="2.7109375" style="2" customWidth="1"/>
    <col min="2" max="2" width="34.7109375" style="2" customWidth="1"/>
    <col min="3" max="12" width="6.7109375" style="2" customWidth="1"/>
    <col min="13" max="13" width="2.7109375" style="2" customWidth="1"/>
    <col min="14" max="16384" width="11.42578125" style="2"/>
  </cols>
  <sheetData>
    <row r="1" spans="1:18" ht="22.5">
      <c r="B1" s="46" t="s">
        <v>447</v>
      </c>
    </row>
    <row r="2" spans="1:18">
      <c r="C2" s="327"/>
      <c r="D2" s="327"/>
      <c r="E2" s="327"/>
      <c r="F2" s="327"/>
      <c r="G2" s="327"/>
      <c r="H2" s="327"/>
      <c r="I2" s="327"/>
      <c r="J2" s="327"/>
      <c r="K2" s="327"/>
    </row>
    <row r="3" spans="1:18" ht="15" customHeight="1">
      <c r="B3" s="12" t="s">
        <v>25</v>
      </c>
    </row>
    <row r="4" spans="1:18" ht="2.1" customHeight="1">
      <c r="B4" s="25"/>
      <c r="C4" s="6"/>
      <c r="D4" s="6"/>
      <c r="E4" s="6"/>
      <c r="F4" s="6"/>
      <c r="G4" s="6"/>
      <c r="H4" s="6"/>
      <c r="I4" s="6"/>
      <c r="J4" s="6"/>
      <c r="K4" s="6"/>
    </row>
    <row r="5" spans="1:18" ht="10.5" customHeight="1">
      <c r="A5" s="13"/>
    </row>
    <row r="6" spans="1:18">
      <c r="B6" s="18" t="s">
        <v>62</v>
      </c>
      <c r="C6" s="28" t="s">
        <v>597</v>
      </c>
      <c r="D6" s="29" t="s">
        <v>598</v>
      </c>
      <c r="E6" s="29" t="s">
        <v>599</v>
      </c>
      <c r="F6" s="29" t="s">
        <v>600</v>
      </c>
      <c r="G6" s="29" t="s">
        <v>601</v>
      </c>
      <c r="H6" s="29" t="s">
        <v>602</v>
      </c>
      <c r="I6" s="29" t="s">
        <v>603</v>
      </c>
      <c r="J6" s="29" t="s">
        <v>604</v>
      </c>
      <c r="K6" s="29" t="s">
        <v>605</v>
      </c>
    </row>
    <row r="7" spans="1:18" ht="5.0999999999999996" customHeight="1">
      <c r="B7" s="7"/>
      <c r="C7" s="8"/>
      <c r="D7" s="161"/>
      <c r="E7" s="161"/>
      <c r="F7" s="161"/>
      <c r="G7" s="161"/>
      <c r="H7" s="161"/>
      <c r="I7" s="161"/>
      <c r="J7" s="161"/>
      <c r="K7" s="161"/>
    </row>
    <row r="8" spans="1:18">
      <c r="B8" s="9" t="s">
        <v>494</v>
      </c>
      <c r="C8" s="15">
        <v>369.14344799999998</v>
      </c>
      <c r="D8" s="159">
        <v>368.154628</v>
      </c>
      <c r="E8" s="159">
        <v>356.922259</v>
      </c>
      <c r="F8" s="9">
        <v>343.87100900000002</v>
      </c>
      <c r="G8" s="9">
        <v>317.72578199999998</v>
      </c>
      <c r="H8" s="9">
        <v>293.53374700000001</v>
      </c>
      <c r="I8" s="9">
        <v>301.34426200000001</v>
      </c>
      <c r="J8" s="9">
        <v>244.92872499999999</v>
      </c>
      <c r="K8" s="9">
        <v>257.22302300000001</v>
      </c>
      <c r="N8" s="76"/>
      <c r="O8" s="76"/>
    </row>
    <row r="9" spans="1:18">
      <c r="B9" s="9" t="s">
        <v>221</v>
      </c>
      <c r="C9" s="15">
        <v>39.730426000000001</v>
      </c>
      <c r="D9" s="159">
        <v>34.925781999999998</v>
      </c>
      <c r="E9" s="159">
        <v>34.647284999999997</v>
      </c>
      <c r="F9" s="9">
        <v>29.092096000000002</v>
      </c>
      <c r="G9" s="9">
        <v>31.909984999999999</v>
      </c>
      <c r="H9" s="9">
        <v>27.560355000000001</v>
      </c>
      <c r="I9" s="9">
        <v>28.232230999999999</v>
      </c>
      <c r="J9" s="9">
        <v>19.253340000000001</v>
      </c>
      <c r="K9" s="9">
        <v>27.088657000000001</v>
      </c>
    </row>
    <row r="10" spans="1:18">
      <c r="B10" s="9" t="s">
        <v>222</v>
      </c>
      <c r="C10" s="15">
        <v>3.1049989999999998</v>
      </c>
      <c r="D10" s="159">
        <v>3.2975479999999999</v>
      </c>
      <c r="E10" s="159">
        <v>3.2781039999999999</v>
      </c>
      <c r="F10" s="9">
        <v>-1.030958</v>
      </c>
      <c r="G10" s="9">
        <v>2.7911869999999999</v>
      </c>
      <c r="H10" s="9">
        <v>2.7750789999999999</v>
      </c>
      <c r="I10" s="9">
        <v>2.7005490000000001</v>
      </c>
      <c r="J10" s="9">
        <v>1.0346649999999999</v>
      </c>
      <c r="K10" s="9">
        <v>2.8555290000000002</v>
      </c>
    </row>
    <row r="11" spans="1:18">
      <c r="B11" s="9" t="s">
        <v>223</v>
      </c>
      <c r="C11" s="15">
        <v>85.828360000000004</v>
      </c>
      <c r="D11" s="159">
        <v>78.000033000000002</v>
      </c>
      <c r="E11" s="159">
        <v>87.50591</v>
      </c>
      <c r="F11" s="9">
        <v>103.916629</v>
      </c>
      <c r="G11" s="9">
        <v>82.140569999999997</v>
      </c>
      <c r="H11" s="9">
        <v>58.868974999999999</v>
      </c>
      <c r="I11" s="9">
        <v>65.797623999999999</v>
      </c>
      <c r="J11" s="9">
        <v>67.468689999999995</v>
      </c>
      <c r="K11" s="9">
        <v>61.087546000000003</v>
      </c>
    </row>
    <row r="12" spans="1:18">
      <c r="B12" s="10" t="s">
        <v>224</v>
      </c>
      <c r="C12" s="16">
        <v>497.807233</v>
      </c>
      <c r="D12" s="142">
        <v>484.37799100000007</v>
      </c>
      <c r="E12" s="142">
        <v>482.35355800000002</v>
      </c>
      <c r="F12" s="10">
        <v>475.84877600000004</v>
      </c>
      <c r="G12" s="10">
        <v>434.56752399999993</v>
      </c>
      <c r="H12" s="10">
        <v>382.738156</v>
      </c>
      <c r="I12" s="10">
        <v>398.07466600000004</v>
      </c>
      <c r="J12" s="10">
        <v>332.68541999999997</v>
      </c>
      <c r="K12" s="10">
        <v>348.25475500000005</v>
      </c>
      <c r="O12" s="10"/>
      <c r="P12" s="76"/>
    </row>
    <row r="13" spans="1:18">
      <c r="B13" s="9" t="s">
        <v>495</v>
      </c>
      <c r="C13" s="15">
        <v>108.018219</v>
      </c>
      <c r="D13" s="159">
        <v>108.821023</v>
      </c>
      <c r="E13" s="159">
        <v>110.129673</v>
      </c>
      <c r="F13" s="9">
        <v>145.93207000000001</v>
      </c>
      <c r="G13" s="9">
        <v>103.421323</v>
      </c>
      <c r="H13" s="9">
        <v>105.236362</v>
      </c>
      <c r="I13" s="9">
        <v>105.968087</v>
      </c>
      <c r="J13" s="9">
        <v>100.08418899999999</v>
      </c>
      <c r="K13" s="9">
        <v>84.092319000000003</v>
      </c>
      <c r="O13" s="9"/>
      <c r="P13" s="76"/>
    </row>
    <row r="14" spans="1:18">
      <c r="B14" s="9" t="s">
        <v>226</v>
      </c>
      <c r="C14" s="15">
        <v>2.4325329999999998</v>
      </c>
      <c r="D14" s="159">
        <v>4.5879159999999999</v>
      </c>
      <c r="E14" s="159">
        <v>3.8185720000000001</v>
      </c>
      <c r="F14" s="9">
        <v>3.2431380000000001</v>
      </c>
      <c r="G14" s="9">
        <v>3.6387740000000002</v>
      </c>
      <c r="H14" s="9">
        <v>3.638471</v>
      </c>
      <c r="I14" s="9">
        <v>4.2105689999999996</v>
      </c>
      <c r="J14" s="9">
        <v>2.6997399999999998</v>
      </c>
      <c r="K14" s="9">
        <v>3.4461949999999999</v>
      </c>
      <c r="N14" s="76"/>
      <c r="O14" s="9"/>
      <c r="P14" s="76"/>
    </row>
    <row r="15" spans="1:18">
      <c r="B15" s="9" t="s">
        <v>227</v>
      </c>
      <c r="C15" s="15">
        <v>22.699981999999999</v>
      </c>
      <c r="D15" s="159">
        <v>24.816281</v>
      </c>
      <c r="E15" s="159">
        <v>26.383876000000001</v>
      </c>
      <c r="F15" s="9">
        <v>21.059999000000001</v>
      </c>
      <c r="G15" s="9">
        <v>23.705863999999998</v>
      </c>
      <c r="H15" s="9">
        <v>24.969802000000001</v>
      </c>
      <c r="I15" s="9">
        <v>23.097339999999999</v>
      </c>
      <c r="J15" s="9">
        <v>23.784925000000001</v>
      </c>
      <c r="K15" s="9">
        <v>17.551601999999999</v>
      </c>
      <c r="O15" s="9"/>
      <c r="P15" s="76"/>
      <c r="Q15" s="144"/>
      <c r="R15" s="144"/>
    </row>
    <row r="16" spans="1:18">
      <c r="B16" s="9" t="s">
        <v>230</v>
      </c>
      <c r="C16" s="15">
        <v>43.946185</v>
      </c>
      <c r="D16" s="159">
        <v>43.767836000000003</v>
      </c>
      <c r="E16" s="159">
        <v>40.535144000000003</v>
      </c>
      <c r="F16" s="9">
        <v>46.964151999999999</v>
      </c>
      <c r="G16" s="9">
        <v>42.880170999999997</v>
      </c>
      <c r="H16" s="9">
        <v>34.651181999999999</v>
      </c>
      <c r="I16" s="9">
        <v>28.765060999999999</v>
      </c>
      <c r="J16" s="9">
        <v>33.294476000000003</v>
      </c>
      <c r="K16" s="9">
        <v>25.746887000000001</v>
      </c>
      <c r="O16" s="9"/>
      <c r="P16" s="76"/>
    </row>
    <row r="17" spans="2:16">
      <c r="B17" s="9" t="s">
        <v>228</v>
      </c>
      <c r="C17" s="15">
        <v>14.474945999999999</v>
      </c>
      <c r="D17" s="159">
        <v>11.724202</v>
      </c>
      <c r="E17" s="159">
        <v>12.64029</v>
      </c>
      <c r="F17" s="9">
        <v>11.015947000000001</v>
      </c>
      <c r="G17" s="9">
        <v>15.157802999999999</v>
      </c>
      <c r="H17" s="9">
        <v>14.132656000000001</v>
      </c>
      <c r="I17" s="9">
        <v>16.241982</v>
      </c>
      <c r="J17" s="9">
        <v>8.5500559999999997</v>
      </c>
      <c r="K17" s="9">
        <v>16.712653</v>
      </c>
      <c r="O17" s="9"/>
      <c r="P17" s="76"/>
    </row>
    <row r="18" spans="2:16">
      <c r="B18" s="9" t="s">
        <v>229</v>
      </c>
      <c r="C18" s="15">
        <v>60.751229000000002</v>
      </c>
      <c r="D18" s="159">
        <v>65.534851000000003</v>
      </c>
      <c r="E18" s="159">
        <v>73.683967999999993</v>
      </c>
      <c r="F18" s="9">
        <v>74.777592999999996</v>
      </c>
      <c r="G18" s="9">
        <v>64.873688999999999</v>
      </c>
      <c r="H18" s="9">
        <v>62.227541000000002</v>
      </c>
      <c r="I18" s="9">
        <v>52.563442999999999</v>
      </c>
      <c r="J18" s="9">
        <v>74.613712000000007</v>
      </c>
      <c r="K18" s="9">
        <v>48.420352000000001</v>
      </c>
      <c r="O18" s="9"/>
      <c r="P18" s="76"/>
    </row>
    <row r="19" spans="2:16">
      <c r="B19" s="9" t="s">
        <v>46</v>
      </c>
      <c r="C19" s="15">
        <v>59.641581000000002</v>
      </c>
      <c r="D19" s="159">
        <v>74.839952999999994</v>
      </c>
      <c r="E19" s="159">
        <v>32.261163000000003</v>
      </c>
      <c r="F19" s="9">
        <v>86.894987999999998</v>
      </c>
      <c r="G19" s="9">
        <v>52.386876000000001</v>
      </c>
      <c r="H19" s="9">
        <v>55.218972999999998</v>
      </c>
      <c r="I19" s="9">
        <v>99.301049000000006</v>
      </c>
      <c r="J19" s="9">
        <v>70.571106999999998</v>
      </c>
      <c r="K19" s="9">
        <v>38.813822999999999</v>
      </c>
      <c r="O19" s="9"/>
      <c r="P19" s="76"/>
    </row>
    <row r="20" spans="2:16">
      <c r="B20" s="27" t="s">
        <v>231</v>
      </c>
      <c r="C20" s="260">
        <v>311.964675</v>
      </c>
      <c r="D20" s="297">
        <v>334.092062</v>
      </c>
      <c r="E20" s="297">
        <v>299.45268599999997</v>
      </c>
      <c r="F20" s="27">
        <v>389.88788700000003</v>
      </c>
      <c r="G20" s="27">
        <v>306.06449999999995</v>
      </c>
      <c r="H20" s="27">
        <v>300.07498699999996</v>
      </c>
      <c r="I20" s="27">
        <v>330.14753100000001</v>
      </c>
      <c r="J20" s="27">
        <v>313.59820500000001</v>
      </c>
      <c r="K20" s="27">
        <v>234.78383100000002</v>
      </c>
      <c r="L20" s="76"/>
    </row>
    <row r="21" spans="2:16">
      <c r="B21" s="27" t="s">
        <v>47</v>
      </c>
      <c r="C21" s="260">
        <v>809.77190799999994</v>
      </c>
      <c r="D21" s="297">
        <v>818.47005300000001</v>
      </c>
      <c r="E21" s="297">
        <v>781.80624399999999</v>
      </c>
      <c r="F21" s="27">
        <v>865.73666300000014</v>
      </c>
      <c r="G21" s="27">
        <v>740.63202399999989</v>
      </c>
      <c r="H21" s="27">
        <v>682.81314299999997</v>
      </c>
      <c r="I21" s="27">
        <v>728.22219700000005</v>
      </c>
      <c r="J21" s="27">
        <v>646.28362500000003</v>
      </c>
      <c r="K21" s="27">
        <v>583.03858600000012</v>
      </c>
      <c r="N21" s="155"/>
    </row>
    <row r="22" spans="2:16" ht="3.75" customHeight="1">
      <c r="B22" s="10"/>
      <c r="C22" s="148"/>
      <c r="D22" s="273"/>
      <c r="E22" s="273"/>
      <c r="F22" s="273"/>
      <c r="G22" s="273"/>
      <c r="H22" s="273"/>
      <c r="I22" s="310"/>
      <c r="J22" s="310"/>
      <c r="K22" s="310"/>
    </row>
    <row r="23" spans="2:16">
      <c r="B23" s="9" t="s">
        <v>232</v>
      </c>
      <c r="C23" s="315">
        <v>0.31405188669382578</v>
      </c>
      <c r="D23" s="316">
        <v>0.37869652138157178</v>
      </c>
      <c r="E23" s="316">
        <v>0.36217950038091024</v>
      </c>
      <c r="F23" s="21">
        <v>0.36340822428136632</v>
      </c>
      <c r="G23" s="21">
        <v>0.41793183088697927</v>
      </c>
      <c r="H23" s="21">
        <v>0.38856738992869538</v>
      </c>
      <c r="I23" s="21">
        <v>0.45412933708056069</v>
      </c>
      <c r="J23" s="21">
        <v>0.4045764873721242</v>
      </c>
      <c r="K23" s="21">
        <v>0.41919647941399779</v>
      </c>
    </row>
    <row r="24" spans="2:16">
      <c r="B24" s="30" t="s">
        <v>233</v>
      </c>
      <c r="C24" s="324">
        <v>0.42440915956698455</v>
      </c>
      <c r="D24" s="49">
        <v>0.40760492382892</v>
      </c>
      <c r="E24" s="49">
        <v>0.40974690885114379</v>
      </c>
      <c r="F24" s="49">
        <v>0.46951045747032</v>
      </c>
      <c r="G24" s="49">
        <v>0.43310874921756448</v>
      </c>
      <c r="H24" s="49">
        <v>0.40861377350720313</v>
      </c>
      <c r="I24" s="49">
        <v>0.45781838023698207</v>
      </c>
      <c r="J24" s="49">
        <v>0.44886721141246583</v>
      </c>
      <c r="K24" s="49">
        <v>0.44773012829620318</v>
      </c>
    </row>
    <row r="25" spans="2:16" ht="16.5" customHeight="1">
      <c r="C25" s="327"/>
      <c r="D25" s="327"/>
      <c r="E25" s="327"/>
      <c r="F25" s="327"/>
      <c r="G25" s="327"/>
    </row>
    <row r="26" spans="2:16">
      <c r="B26" s="18" t="s">
        <v>63</v>
      </c>
      <c r="C26" s="29" t="s">
        <v>606</v>
      </c>
      <c r="D26" s="200">
        <v>2023</v>
      </c>
      <c r="E26" s="200">
        <v>2022</v>
      </c>
      <c r="F26" s="200">
        <v>2021</v>
      </c>
      <c r="G26" s="200">
        <v>2020</v>
      </c>
    </row>
    <row r="27" spans="2:16" ht="2.25" customHeight="1">
      <c r="B27" s="7"/>
      <c r="C27" s="8"/>
      <c r="D27" s="207"/>
      <c r="E27" s="207"/>
      <c r="F27" s="207"/>
      <c r="G27" s="207"/>
    </row>
    <row r="28" spans="2:16">
      <c r="B28" s="9" t="s">
        <v>494</v>
      </c>
      <c r="C28" s="15">
        <v>1094.220335</v>
      </c>
      <c r="D28" s="9">
        <v>1256.4748</v>
      </c>
      <c r="E28" s="9">
        <v>1061.2484400000001</v>
      </c>
      <c r="F28" s="9">
        <v>1074.618608</v>
      </c>
      <c r="G28" s="9">
        <v>1494.9104930000001</v>
      </c>
      <c r="H28" s="9"/>
      <c r="I28" s="9"/>
      <c r="J28" s="9"/>
      <c r="K28" s="9"/>
    </row>
    <row r="29" spans="2:16">
      <c r="B29" s="9" t="s">
        <v>221</v>
      </c>
      <c r="C29" s="15">
        <v>109.30349200000001</v>
      </c>
      <c r="D29" s="9">
        <v>116.794667</v>
      </c>
      <c r="E29" s="9">
        <v>97.741131999999993</v>
      </c>
      <c r="F29" s="9">
        <v>101.392151</v>
      </c>
      <c r="G29" s="9">
        <v>107.320955</v>
      </c>
      <c r="H29" s="9"/>
      <c r="I29" s="9"/>
      <c r="J29" s="9"/>
      <c r="K29" s="9"/>
    </row>
    <row r="30" spans="2:16">
      <c r="B30" s="9" t="s">
        <v>222</v>
      </c>
      <c r="C30" s="15">
        <v>9.6806509999999992</v>
      </c>
      <c r="D30" s="9">
        <v>7.2358580000000003</v>
      </c>
      <c r="E30" s="9">
        <v>9.6622009999999996</v>
      </c>
      <c r="F30" s="9">
        <v>11.386532000000001</v>
      </c>
      <c r="G30" s="9">
        <v>15.888287</v>
      </c>
      <c r="H30" s="9"/>
      <c r="I30" s="9"/>
      <c r="J30" s="9"/>
      <c r="K30" s="9"/>
    </row>
    <row r="31" spans="2:16">
      <c r="B31" s="9" t="s">
        <v>223</v>
      </c>
      <c r="C31" s="15">
        <v>251.33430200000001</v>
      </c>
      <c r="D31" s="9">
        <v>310.72379699999999</v>
      </c>
      <c r="E31" s="9">
        <v>237.04584399999999</v>
      </c>
      <c r="F31" s="9">
        <v>191.08157199999999</v>
      </c>
      <c r="G31" s="9">
        <v>232.37271000000001</v>
      </c>
      <c r="H31" s="9"/>
      <c r="I31" s="9"/>
      <c r="J31" s="9"/>
      <c r="K31" s="9"/>
    </row>
    <row r="32" spans="2:16">
      <c r="B32" s="10" t="s">
        <v>224</v>
      </c>
      <c r="C32" s="16">
        <v>1464.5387799999999</v>
      </c>
      <c r="D32" s="10">
        <v>1691.2291220000002</v>
      </c>
      <c r="E32" s="10">
        <v>1405.697617</v>
      </c>
      <c r="F32" s="10">
        <v>1378.478863</v>
      </c>
      <c r="G32" s="10">
        <v>1850.4924450000001</v>
      </c>
      <c r="H32" s="10"/>
      <c r="I32" s="10"/>
      <c r="J32" s="10"/>
      <c r="K32" s="10"/>
    </row>
    <row r="33" spans="2:18">
      <c r="B33" s="9" t="s">
        <v>495</v>
      </c>
      <c r="C33" s="15">
        <v>326.96891499999998</v>
      </c>
      <c r="D33" s="9">
        <v>460.55784299999999</v>
      </c>
      <c r="E33" s="9">
        <v>354.94091800000001</v>
      </c>
      <c r="F33" s="9">
        <v>319.52498300000002</v>
      </c>
      <c r="G33" s="9">
        <v>333.63400200000001</v>
      </c>
      <c r="H33" s="9"/>
      <c r="I33" s="9"/>
      <c r="J33" s="9"/>
      <c r="K33" s="9"/>
    </row>
    <row r="34" spans="2:18">
      <c r="B34" s="9" t="s">
        <v>226</v>
      </c>
      <c r="C34" s="15">
        <v>10.839021000000001</v>
      </c>
      <c r="D34" s="9">
        <v>14.730952</v>
      </c>
      <c r="E34" s="9">
        <v>13.502236999999999</v>
      </c>
      <c r="F34" s="9">
        <v>13.706578</v>
      </c>
      <c r="G34" s="9">
        <v>18.626283999999998</v>
      </c>
      <c r="H34" s="9"/>
      <c r="I34" s="9"/>
      <c r="J34" s="9"/>
      <c r="K34" s="9"/>
      <c r="O34" s="144"/>
      <c r="P34" s="144"/>
      <c r="Q34" s="144"/>
      <c r="R34" s="144"/>
    </row>
    <row r="35" spans="2:18">
      <c r="B35" s="9" t="s">
        <v>227</v>
      </c>
      <c r="C35" s="15">
        <v>73.900138999999996</v>
      </c>
      <c r="D35" s="9">
        <v>92.833005</v>
      </c>
      <c r="E35" s="9">
        <v>85.777717999999993</v>
      </c>
      <c r="F35" s="9">
        <v>74.902929</v>
      </c>
      <c r="G35" s="9">
        <v>72.661179000000004</v>
      </c>
      <c r="H35" s="9"/>
      <c r="I35" s="9"/>
      <c r="J35" s="9"/>
      <c r="K35" s="9"/>
    </row>
    <row r="36" spans="2:18">
      <c r="B36" s="9" t="s">
        <v>230</v>
      </c>
      <c r="C36" s="15">
        <v>135.158536</v>
      </c>
      <c r="D36" s="129">
        <v>153.64989199999999</v>
      </c>
      <c r="E36" s="9">
        <v>116.683673</v>
      </c>
      <c r="F36" s="9">
        <v>169.75408899999999</v>
      </c>
      <c r="G36" s="9">
        <v>163.77544</v>
      </c>
      <c r="H36" s="9"/>
      <c r="I36" s="9"/>
      <c r="J36" s="9"/>
      <c r="K36" s="9"/>
    </row>
    <row r="37" spans="2:18">
      <c r="B37" s="9" t="s">
        <v>228</v>
      </c>
      <c r="C37" s="15">
        <v>38.839438999999999</v>
      </c>
      <c r="D37" s="9">
        <v>56.548389</v>
      </c>
      <c r="E37" s="9">
        <v>54.595528000000002</v>
      </c>
      <c r="F37" s="9">
        <v>52.660054000000002</v>
      </c>
      <c r="G37" s="9">
        <v>61.962676999999999</v>
      </c>
      <c r="H37" s="9"/>
      <c r="I37" s="9"/>
      <c r="J37" s="266"/>
      <c r="K37" s="9"/>
    </row>
    <row r="38" spans="2:18">
      <c r="B38" s="9" t="s">
        <v>229</v>
      </c>
      <c r="C38" s="15">
        <v>199.72403499999999</v>
      </c>
      <c r="D38" s="9">
        <v>254.44226499999999</v>
      </c>
      <c r="E38" s="9">
        <v>217.14738500000001</v>
      </c>
      <c r="F38" s="9">
        <v>172.61971</v>
      </c>
      <c r="G38" s="9">
        <v>216.92074600000001</v>
      </c>
      <c r="H38" s="21"/>
      <c r="I38" s="21"/>
      <c r="J38" s="21"/>
      <c r="K38" s="21"/>
    </row>
    <row r="39" spans="2:18">
      <c r="B39" s="9" t="s">
        <v>46</v>
      </c>
      <c r="C39" s="15">
        <v>148.94679300000001</v>
      </c>
      <c r="D39" s="9">
        <v>293.80188500000003</v>
      </c>
      <c r="E39" s="9">
        <v>194.91743</v>
      </c>
      <c r="F39" s="9">
        <v>178.207168</v>
      </c>
      <c r="G39" s="9">
        <v>186.13705200000001</v>
      </c>
      <c r="H39" s="21"/>
      <c r="I39" s="21"/>
      <c r="J39" s="21"/>
      <c r="K39" s="21"/>
    </row>
    <row r="40" spans="2:18">
      <c r="B40" s="27" t="s">
        <v>231</v>
      </c>
      <c r="C40" s="260">
        <v>934.37687800000003</v>
      </c>
      <c r="D40" s="27">
        <v>1326.5642310000001</v>
      </c>
      <c r="E40" s="27">
        <v>1037.564889</v>
      </c>
      <c r="F40" s="27">
        <v>981.37551100000007</v>
      </c>
      <c r="G40" s="27">
        <v>1053.71738</v>
      </c>
      <c r="H40" s="21"/>
      <c r="I40" s="21"/>
      <c r="J40" s="21"/>
      <c r="K40" s="21"/>
    </row>
    <row r="41" spans="2:18">
      <c r="B41" s="27" t="s">
        <v>47</v>
      </c>
      <c r="C41" s="260">
        <v>2398.9156579999999</v>
      </c>
      <c r="D41" s="27">
        <v>3017.4040270000005</v>
      </c>
      <c r="E41" s="27">
        <v>2443.262506</v>
      </c>
      <c r="F41" s="27">
        <v>2359.854374</v>
      </c>
      <c r="G41" s="27">
        <v>2904.2098249999999</v>
      </c>
      <c r="H41" s="21"/>
      <c r="I41" s="21"/>
      <c r="J41" s="21"/>
      <c r="K41" s="21"/>
      <c r="L41" s="76"/>
    </row>
    <row r="42" spans="2:18" ht="6" customHeight="1">
      <c r="B42" s="10"/>
      <c r="C42" s="148"/>
      <c r="D42" s="168"/>
      <c r="E42" s="168"/>
      <c r="F42" s="168"/>
      <c r="G42" s="168"/>
      <c r="H42" s="21"/>
      <c r="I42" s="21"/>
      <c r="J42" s="21"/>
      <c r="K42" s="21"/>
    </row>
    <row r="43" spans="2:18" ht="15" customHeight="1">
      <c r="B43" s="9" t="s">
        <v>232</v>
      </c>
      <c r="C43" s="315">
        <v>0.34831354801948933</v>
      </c>
      <c r="D43" s="21">
        <v>0.40150568572182765</v>
      </c>
      <c r="E43" s="21">
        <v>0.42416307422461907</v>
      </c>
      <c r="F43" s="21">
        <v>0.40785854973561531</v>
      </c>
      <c r="G43" s="21">
        <v>0.47001756681849816</v>
      </c>
      <c r="H43" s="21"/>
      <c r="I43" s="21"/>
      <c r="J43" s="21"/>
      <c r="K43" s="21"/>
    </row>
    <row r="44" spans="2:18" ht="14.25" customHeight="1">
      <c r="B44" s="9" t="s">
        <v>233</v>
      </c>
      <c r="C44" s="315">
        <v>0.41266786348557061</v>
      </c>
      <c r="D44" s="21">
        <v>0.44927692954639598</v>
      </c>
      <c r="E44" s="21">
        <v>0.45412639454945447</v>
      </c>
      <c r="F44" s="21">
        <v>0.47709848205266864</v>
      </c>
      <c r="G44" s="21">
        <v>0.55382528959411437</v>
      </c>
      <c r="H44" s="21"/>
      <c r="I44" s="21"/>
      <c r="J44" s="21"/>
      <c r="K44" s="21"/>
    </row>
    <row r="45" spans="2:18" ht="28.5" customHeight="1">
      <c r="B45" s="398"/>
      <c r="C45" s="398"/>
      <c r="D45" s="398"/>
      <c r="E45" s="398"/>
      <c r="F45" s="398"/>
      <c r="G45" s="398"/>
      <c r="H45" s="398"/>
      <c r="I45" s="398"/>
      <c r="J45" s="398"/>
      <c r="K45" s="398"/>
    </row>
    <row r="46" spans="2:18">
      <c r="B46" s="12" t="s">
        <v>234</v>
      </c>
    </row>
    <row r="47" spans="2:18" ht="2.1" customHeight="1">
      <c r="B47" s="25"/>
      <c r="C47" s="6"/>
      <c r="D47" s="6"/>
      <c r="E47" s="6"/>
      <c r="F47" s="6"/>
      <c r="G47" s="6"/>
      <c r="H47" s="6"/>
      <c r="I47" s="6"/>
      <c r="J47" s="6"/>
      <c r="K47" s="6"/>
    </row>
    <row r="48" spans="2:18">
      <c r="B48" s="12"/>
    </row>
    <row r="49" spans="2:11">
      <c r="B49" s="18" t="s">
        <v>118</v>
      </c>
      <c r="C49" s="29" t="s">
        <v>597</v>
      </c>
      <c r="D49" s="29" t="s">
        <v>125</v>
      </c>
      <c r="E49" s="29" t="s">
        <v>601</v>
      </c>
      <c r="F49" s="9"/>
      <c r="G49" s="9"/>
      <c r="H49" s="17"/>
    </row>
    <row r="50" spans="2:11">
      <c r="B50" s="10" t="s">
        <v>25</v>
      </c>
      <c r="C50" s="10">
        <v>2398.9156579999999</v>
      </c>
      <c r="D50" s="16">
        <v>247.24829399999999</v>
      </c>
      <c r="E50" s="10">
        <v>2151.6673639999999</v>
      </c>
      <c r="F50" s="10"/>
      <c r="G50" s="10"/>
      <c r="H50" s="10"/>
      <c r="I50" s="76"/>
    </row>
    <row r="51" spans="2:11">
      <c r="B51" s="9" t="s">
        <v>224</v>
      </c>
      <c r="C51" s="17"/>
      <c r="D51" s="15">
        <v>249.158433</v>
      </c>
      <c r="E51" s="17"/>
      <c r="F51" s="9"/>
      <c r="G51" s="9"/>
      <c r="H51" s="7"/>
    </row>
    <row r="52" spans="2:11">
      <c r="B52" s="9" t="s">
        <v>225</v>
      </c>
      <c r="C52" s="7"/>
      <c r="D52" s="15">
        <v>12.343142</v>
      </c>
      <c r="E52" s="7"/>
      <c r="F52" s="10"/>
      <c r="G52" s="10"/>
      <c r="H52" s="17"/>
    </row>
    <row r="53" spans="2:11">
      <c r="B53" s="9" t="s">
        <v>226</v>
      </c>
      <c r="C53" s="7"/>
      <c r="D53" s="15">
        <v>-0.64879299999999995</v>
      </c>
      <c r="E53" s="7"/>
      <c r="F53" s="10"/>
      <c r="G53" s="10"/>
      <c r="H53" s="17"/>
    </row>
    <row r="54" spans="2:11">
      <c r="B54" s="9" t="s">
        <v>227</v>
      </c>
      <c r="C54" s="7"/>
      <c r="D54" s="15">
        <v>2.1271330000000002</v>
      </c>
      <c r="E54" s="7"/>
      <c r="F54" s="10"/>
      <c r="G54" s="10"/>
      <c r="H54" s="10"/>
    </row>
    <row r="55" spans="2:11">
      <c r="B55" s="9" t="s">
        <v>230</v>
      </c>
      <c r="C55" s="7"/>
      <c r="D55" s="15">
        <v>28.862121999999999</v>
      </c>
      <c r="E55" s="7"/>
      <c r="F55" s="10"/>
      <c r="G55" s="10"/>
      <c r="H55" s="17"/>
    </row>
    <row r="56" spans="2:11">
      <c r="B56" s="9" t="s">
        <v>228</v>
      </c>
      <c r="C56" s="7"/>
      <c r="D56" s="15">
        <v>-6.6930019999999999</v>
      </c>
      <c r="E56" s="7"/>
      <c r="F56" s="10"/>
      <c r="G56" s="10"/>
      <c r="H56" s="17"/>
    </row>
    <row r="57" spans="2:11">
      <c r="B57" s="9" t="s">
        <v>229</v>
      </c>
      <c r="C57" s="7"/>
      <c r="D57" s="15">
        <v>20.059363000000001</v>
      </c>
      <c r="E57" s="7"/>
      <c r="F57" s="10"/>
      <c r="G57" s="10"/>
      <c r="H57" s="17"/>
    </row>
    <row r="58" spans="2:11">
      <c r="B58" s="30" t="s">
        <v>46</v>
      </c>
      <c r="C58" s="34"/>
      <c r="D58" s="31">
        <v>-57.960104000000001</v>
      </c>
      <c r="E58" s="34"/>
      <c r="F58" s="10"/>
      <c r="G58" s="10"/>
      <c r="H58" s="17"/>
    </row>
    <row r="59" spans="2:11" ht="18" customHeight="1">
      <c r="C59" s="9"/>
      <c r="D59" s="9"/>
      <c r="E59" s="9"/>
      <c r="F59" s="7"/>
      <c r="G59" s="7"/>
      <c r="H59" s="7"/>
    </row>
    <row r="60" spans="2:11">
      <c r="B60" s="12" t="s">
        <v>499</v>
      </c>
    </row>
    <row r="61" spans="2:11" ht="2.1" customHeight="1">
      <c r="B61" s="25"/>
      <c r="C61" s="6"/>
      <c r="D61" s="6"/>
      <c r="E61" s="6"/>
      <c r="F61" s="6"/>
      <c r="G61" s="6"/>
      <c r="H61" s="6"/>
      <c r="I61" s="6"/>
      <c r="J61" s="6"/>
      <c r="K61" s="6"/>
    </row>
    <row r="63" spans="2:11">
      <c r="B63" s="18" t="s">
        <v>237</v>
      </c>
      <c r="C63" s="28" t="s">
        <v>597</v>
      </c>
      <c r="D63" s="200">
        <v>2023</v>
      </c>
      <c r="E63" s="200">
        <v>2022</v>
      </c>
      <c r="F63" s="200">
        <v>2021</v>
      </c>
      <c r="G63" s="200">
        <v>2020</v>
      </c>
      <c r="H63" s="7"/>
      <c r="I63" s="7"/>
      <c r="J63" s="161"/>
      <c r="K63" s="7"/>
    </row>
    <row r="64" spans="2:11">
      <c r="B64" s="7"/>
      <c r="C64" s="149"/>
      <c r="D64" s="207"/>
      <c r="E64" s="207"/>
      <c r="F64" s="207"/>
      <c r="G64" s="207"/>
      <c r="H64" s="7"/>
      <c r="I64" s="7"/>
      <c r="J64" s="7"/>
      <c r="K64" s="7"/>
    </row>
    <row r="65" spans="2:18">
      <c r="B65" s="9" t="s">
        <v>238</v>
      </c>
      <c r="C65" s="15">
        <v>855.4</v>
      </c>
      <c r="D65" s="9">
        <v>798</v>
      </c>
      <c r="E65" s="9">
        <v>663.69999999999993</v>
      </c>
      <c r="F65" s="9">
        <v>646.19000000000005</v>
      </c>
      <c r="G65" s="9">
        <v>660.05</v>
      </c>
      <c r="H65" s="9"/>
      <c r="I65" s="9"/>
      <c r="J65" s="9"/>
      <c r="K65" s="9"/>
      <c r="N65" s="152"/>
      <c r="O65" s="152"/>
      <c r="P65" s="152"/>
      <c r="Q65" s="152"/>
      <c r="R65" s="152"/>
    </row>
    <row r="66" spans="2:18">
      <c r="B66" s="9" t="s">
        <v>239</v>
      </c>
      <c r="C66" s="15">
        <v>236.78</v>
      </c>
      <c r="D66" s="9">
        <v>233</v>
      </c>
      <c r="E66" s="9">
        <v>236.5</v>
      </c>
      <c r="F66" s="9">
        <v>233</v>
      </c>
      <c r="G66" s="9">
        <v>226.5</v>
      </c>
      <c r="H66" s="9"/>
      <c r="I66" s="9"/>
      <c r="J66" s="9"/>
      <c r="K66" s="9"/>
      <c r="N66" s="144"/>
      <c r="O66" s="144"/>
      <c r="P66" s="144"/>
      <c r="Q66" s="144"/>
      <c r="R66" s="144"/>
    </row>
    <row r="67" spans="2:18">
      <c r="B67" s="9" t="s">
        <v>475</v>
      </c>
      <c r="C67" s="15">
        <v>0</v>
      </c>
      <c r="D67" s="9">
        <v>0</v>
      </c>
      <c r="E67" s="9">
        <v>0</v>
      </c>
      <c r="F67" s="9">
        <v>0</v>
      </c>
      <c r="G67" s="9">
        <v>166</v>
      </c>
      <c r="H67" s="9"/>
      <c r="I67" s="9"/>
      <c r="J67" s="121"/>
      <c r="K67" s="121"/>
      <c r="L67" s="139"/>
      <c r="M67" s="139"/>
      <c r="N67" s="152"/>
      <c r="O67" s="152"/>
      <c r="P67" s="152"/>
      <c r="Q67" s="144"/>
      <c r="R67" s="144"/>
    </row>
    <row r="68" spans="2:18">
      <c r="B68" s="9" t="s">
        <v>240</v>
      </c>
      <c r="C68" s="15">
        <v>522.54</v>
      </c>
      <c r="D68" s="9">
        <v>456</v>
      </c>
      <c r="E68" s="9">
        <v>475.7</v>
      </c>
      <c r="F68" s="9">
        <v>457</v>
      </c>
      <c r="G68" s="9">
        <v>446</v>
      </c>
      <c r="H68" s="9"/>
      <c r="I68" s="9"/>
      <c r="J68" s="9"/>
      <c r="K68" s="9"/>
      <c r="N68" s="144"/>
      <c r="O68" s="144"/>
      <c r="P68" s="144"/>
      <c r="Q68" s="144"/>
      <c r="R68" s="144"/>
    </row>
    <row r="69" spans="2:18">
      <c r="B69" s="9" t="s">
        <v>241</v>
      </c>
      <c r="C69" s="15">
        <v>51.4</v>
      </c>
      <c r="D69" s="9">
        <v>53</v>
      </c>
      <c r="E69" s="9">
        <v>51</v>
      </c>
      <c r="F69" s="9">
        <v>49</v>
      </c>
      <c r="G69" s="9">
        <v>56</v>
      </c>
      <c r="H69" s="76"/>
      <c r="N69" s="144"/>
      <c r="O69" s="144"/>
      <c r="P69" s="144"/>
      <c r="Q69" s="144"/>
      <c r="R69" s="144"/>
    </row>
    <row r="70" spans="2:18">
      <c r="B70" s="30" t="s">
        <v>195</v>
      </c>
      <c r="C70" s="31">
        <v>5</v>
      </c>
      <c r="D70" s="30">
        <v>5</v>
      </c>
      <c r="E70" s="30">
        <v>5</v>
      </c>
      <c r="F70" s="30">
        <v>4.5</v>
      </c>
      <c r="G70" s="30">
        <v>8</v>
      </c>
      <c r="H70" s="35"/>
      <c r="I70" s="35"/>
      <c r="J70" s="35"/>
      <c r="K70" s="35"/>
      <c r="N70" s="152"/>
      <c r="O70" s="152"/>
      <c r="P70" s="152"/>
      <c r="Q70" s="144"/>
      <c r="R70" s="144"/>
    </row>
    <row r="71" spans="2:18">
      <c r="B71" s="10" t="s">
        <v>242</v>
      </c>
      <c r="C71" s="16">
        <v>1671.1200000000001</v>
      </c>
      <c r="D71" s="10">
        <v>1545</v>
      </c>
      <c r="E71" s="10">
        <v>1431.8999999999999</v>
      </c>
      <c r="F71" s="10">
        <v>1389.69</v>
      </c>
      <c r="G71" s="10">
        <v>1562.55</v>
      </c>
    </row>
    <row r="72" spans="2:18" ht="3.75" customHeight="1">
      <c r="B72" s="9"/>
      <c r="C72" s="139"/>
    </row>
    <row r="73" spans="2:18" ht="21.75" customHeight="1">
      <c r="B73" s="397"/>
      <c r="C73" s="397"/>
      <c r="D73" s="397"/>
      <c r="E73" s="397"/>
      <c r="F73" s="397"/>
      <c r="G73" s="397"/>
      <c r="H73" s="397"/>
      <c r="I73" s="397"/>
      <c r="J73" s="397"/>
      <c r="K73" s="397"/>
    </row>
  </sheetData>
  <mergeCells count="2">
    <mergeCell ref="B73:K73"/>
    <mergeCell ref="B45:K45"/>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&amp;L_x000D_&amp;1#&amp;"Calibri"&amp;12&amp;KAF6400 F O R T R O L I G</oddFooter>
  </headerFooter>
  <rowBreaks count="1" manualBreakCount="1">
    <brk id="2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Navngitte områder</vt:lpstr>
      </vt:variant>
      <vt:variant>
        <vt:i4>15</vt:i4>
      </vt:variant>
    </vt:vector>
  </HeadingPairs>
  <TitlesOfParts>
    <vt:vector size="32" baseType="lpstr">
      <vt:lpstr>Intro</vt:lpstr>
      <vt:lpstr>Changes</vt:lpstr>
      <vt:lpstr>Contents</vt:lpstr>
      <vt:lpstr>1.1_Highlights</vt:lpstr>
      <vt:lpstr>1.2_Ratings</vt:lpstr>
      <vt:lpstr>1.3_Res&amp;keyfig</vt:lpstr>
      <vt:lpstr>1.4_Net interest</vt:lpstr>
      <vt:lpstr>1.5_Other income</vt:lpstr>
      <vt:lpstr>1.6_Expenses</vt:lpstr>
      <vt:lpstr>1.7_Loans</vt:lpstr>
      <vt:lpstr>1.8_Fund.</vt:lpstr>
      <vt:lpstr>1.9_Cap.adeq</vt:lpstr>
      <vt:lpstr>2.1_Segments</vt:lpstr>
      <vt:lpstr>2.2_Retail</vt:lpstr>
      <vt:lpstr>2.3_Corporate</vt:lpstr>
      <vt:lpstr>2.4_Subsidiaries</vt:lpstr>
      <vt:lpstr>Appendix</vt:lpstr>
      <vt:lpstr>'1.2_Ratings'!Utskriftsområde</vt:lpstr>
      <vt:lpstr>'1.3_Res&amp;keyfig'!Utskriftsområde</vt:lpstr>
      <vt:lpstr>'1.4_Net interest'!Utskriftsområde</vt:lpstr>
      <vt:lpstr>'1.5_Other income'!Utskriftsområde</vt:lpstr>
      <vt:lpstr>'1.6_Expenses'!Utskriftsområde</vt:lpstr>
      <vt:lpstr>'1.7_Loans'!Utskriftsområde</vt:lpstr>
      <vt:lpstr>'1.8_Fund.'!Utskriftsområde</vt:lpstr>
      <vt:lpstr>'1.9_Cap.adeq'!Utskriftsområde</vt:lpstr>
      <vt:lpstr>'2.1_Segments'!Utskriftsområde</vt:lpstr>
      <vt:lpstr>'2.2_Retail'!Utskriftsområde</vt:lpstr>
      <vt:lpstr>'2.3_Corporate'!Utskriftsområde</vt:lpstr>
      <vt:lpstr>'2.4_Subsidiaries'!Utskriftsområde</vt:lpstr>
      <vt:lpstr>Appendix!Utskriftsområde</vt:lpstr>
      <vt:lpstr>Contents!Utskriftsområde</vt:lpstr>
      <vt:lpstr>Intro!Utskriftsområde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Camilla Lervåg</dc:creator>
  <cp:lastModifiedBy>Jørgen Heuch Frydenberg</cp:lastModifiedBy>
  <cp:lastPrinted>2022-04-29T12:40:31Z</cp:lastPrinted>
  <dcterms:created xsi:type="dcterms:W3CDTF">2019-03-11T13:21:50Z</dcterms:created>
  <dcterms:modified xsi:type="dcterms:W3CDTF">2024-11-07T13:50:20Z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etDate">
    <vt:lpwstr>2024-10-07T12:12:28Z</vt:lpwstr>
  </property>
  <property fmtid="{D5CDD505-2E9C-101B-9397-08002B2CF9AE}" pid="4" name="MSIP_Label_e6624104-c6e2-47da-a556-f8167ffa8312_Method">
    <vt:lpwstr>Privileged</vt:lpwstr>
  </property>
  <property fmtid="{D5CDD505-2E9C-101B-9397-08002B2CF9AE}" pid="5" name="MSIP_Label_e6624104-c6e2-47da-a556-f8167ffa8312_Name">
    <vt:lpwstr>e6624104-c6e2-47da-a556-f8167ffa8312</vt:lpwstr>
  </property>
  <property fmtid="{D5CDD505-2E9C-101B-9397-08002B2CF9AE}" pid="6" name="MSIP_Label_e6624104-c6e2-47da-a556-f8167ffa8312_SiteId">
    <vt:lpwstr>156b047c-a56e-40a2-9f11-b69d58cf5508</vt:lpwstr>
  </property>
  <property fmtid="{D5CDD505-2E9C-101B-9397-08002B2CF9AE}" pid="7" name="MSIP_Label_e6624104-c6e2-47da-a556-f8167ffa8312_ActionId">
    <vt:lpwstr>58d6fc7f-2b60-4dbc-9364-df11c07fb30e</vt:lpwstr>
  </property>
  <property fmtid="{D5CDD505-2E9C-101B-9397-08002B2CF9AE}" pid="8" name="MSIP_Label_e6624104-c6e2-47da-a556-f8167ffa8312_ContentBits">
    <vt:lpwstr>2</vt:lpwstr>
  </property>
</Properties>
</file>