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489219\Desktop\"/>
    </mc:Choice>
  </mc:AlternateContent>
  <xr:revisionPtr revIDLastSave="0" documentId="8_{97A98BB2-7FDE-44E1-B466-2828A293A0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3" l="1"/>
  <c r="F7" i="83" s="1"/>
  <c r="G17" i="3" l="1"/>
  <c r="G16" i="3"/>
  <c r="G15" i="3"/>
  <c r="G14" i="3"/>
  <c r="G13" i="3"/>
  <c r="G12" i="3"/>
  <c r="G11" i="3"/>
  <c r="F17" i="3"/>
  <c r="E17" i="3"/>
  <c r="E66" i="57"/>
  <c r="E34" i="50" l="1"/>
  <c r="E37" i="50"/>
  <c r="E31" i="50"/>
  <c r="F17" i="50"/>
  <c r="E17" i="50"/>
  <c r="F15" i="50"/>
  <c r="E15" i="50"/>
  <c r="F14" i="50"/>
  <c r="E14" i="50"/>
  <c r="E24" i="94" l="1"/>
  <c r="D24" i="94"/>
  <c r="E23" i="94"/>
  <c r="D23" i="94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D31" i="11"/>
  <c r="D32" i="11" s="1"/>
  <c r="X24" i="13"/>
  <c r="X25" i="13" s="1"/>
  <c r="W24" i="13"/>
  <c r="W25" i="13" s="1"/>
  <c r="V24" i="13"/>
  <c r="V25" i="13" s="1"/>
  <c r="U24" i="13"/>
  <c r="U25" i="13" s="1"/>
  <c r="T24" i="13"/>
  <c r="T25" i="13" s="1"/>
  <c r="S24" i="13"/>
  <c r="S25" i="13" s="1"/>
  <c r="R24" i="13"/>
  <c r="R25" i="13" s="1"/>
  <c r="Q24" i="13"/>
  <c r="Q25" i="13" s="1"/>
  <c r="P24" i="13"/>
  <c r="P25" i="13" s="1"/>
  <c r="O24" i="13"/>
  <c r="O25" i="13" s="1"/>
  <c r="N24" i="13"/>
  <c r="N25" i="13" s="1"/>
  <c r="M24" i="13"/>
  <c r="M25" i="13" s="1"/>
  <c r="L24" i="13"/>
  <c r="L25" i="13" s="1"/>
  <c r="K24" i="13"/>
  <c r="K25" i="13" s="1"/>
  <c r="J24" i="13"/>
  <c r="J25" i="13" s="1"/>
  <c r="I24" i="13"/>
  <c r="I25" i="13" s="1"/>
  <c r="H24" i="13"/>
  <c r="H25" i="13" s="1"/>
  <c r="G24" i="13"/>
  <c r="G25" i="13" s="1"/>
  <c r="F24" i="13"/>
  <c r="F25" i="13" s="1"/>
  <c r="E24" i="13"/>
  <c r="E25" i="13" s="1"/>
  <c r="T24" i="22" l="1"/>
  <c r="F21" i="50" l="1"/>
  <c r="F13" i="50"/>
  <c r="E13" i="50"/>
  <c r="D10" i="92" l="1"/>
  <c r="F31" i="50" l="1"/>
  <c r="F37" i="50" s="1"/>
  <c r="F34" i="50" s="1"/>
  <c r="F8" i="50"/>
  <c r="E21" i="50" l="1"/>
  <c r="F16" i="50"/>
  <c r="F27" i="50" s="1"/>
  <c r="E16" i="50"/>
  <c r="Y23" i="13"/>
</calcChain>
</file>

<file path=xl/sharedStrings.xml><?xml version="1.0" encoding="utf-8"?>
<sst xmlns="http://schemas.openxmlformats.org/spreadsheetml/2006/main" count="1893" uniqueCount="742">
  <si>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</si>
  <si>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</si>
  <si>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</si>
  <si>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</si>
  <si>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</si>
  <si>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</si>
  <si>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</si>
  <si>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</si>
  <si>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</si>
  <si>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</si>
  <si>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-</t>
  </si>
  <si>
    <t>Main sources of differences between regulatory exposure amounts and carrying values in financial statements</t>
  </si>
  <si>
    <t>Template 2 - EU LI2</t>
  </si>
  <si>
    <t>Not applicable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</si>
  <si>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</si>
  <si>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</si>
  <si>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</si>
  <si>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</si>
  <si>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</si>
  <si>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</si>
  <si>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</si>
  <si>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</si>
  <si>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</si>
  <si>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</si>
  <si>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</si>
  <si>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</si>
  <si>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</si>
  <si>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</si>
  <si>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</si>
  <si>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</si>
  <si>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</si>
  <si>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</si>
  <si>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</si>
  <si>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</si>
  <si>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</si>
  <si>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</si>
  <si>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</si>
  <si>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</si>
  <si>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</si>
  <si>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Aannually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</si>
  <si>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</si>
  <si>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</si>
  <si>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</si>
  <si>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</si>
  <si>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</si>
  <si>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</si>
  <si>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</si>
  <si>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</si>
  <si>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</si>
  <si>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</si>
  <si>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</si>
  <si>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</si>
  <si>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</si>
  <si>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</si>
  <si>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</si>
  <si>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</si>
  <si>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</si>
  <si>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</si>
  <si>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</si>
  <si>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</si>
  <si>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</si>
  <si>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</si>
  <si>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</si>
  <si>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</si>
  <si>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</si>
  <si>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</si>
  <si>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</si>
  <si>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</si>
  <si>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</si>
  <si>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</si>
  <si>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</si>
  <si>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</si>
  <si>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</si>
  <si>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</si>
  <si>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</si>
  <si>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</si>
  <si>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</si>
  <si>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</si>
  <si>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</si>
  <si>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</si>
  <si>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</si>
  <si>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</si>
  <si>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</si>
  <si>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</si>
  <si>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</si>
  <si>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</si>
  <si>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</si>
  <si>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</si>
  <si>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</si>
  <si>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</si>
  <si>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</si>
  <si>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</si>
  <si>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</si>
  <si>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</si>
  <si>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</si>
  <si>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</si>
  <si>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</si>
  <si>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</si>
  <si>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</si>
  <si>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</si>
  <si>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</si>
  <si>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</si>
  <si>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</si>
  <si>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</si>
  <si>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</si>
  <si>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</si>
  <si>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</si>
  <si>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</si>
  <si>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</si>
  <si>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</si>
  <si>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</si>
  <si>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</si>
  <si>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</si>
  <si>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</si>
  <si>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 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</si>
  <si>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</si>
  <si>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</si>
  <si>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</si>
  <si>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</si>
  <si>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</si>
  <si>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</si>
  <si>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</si>
  <si>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</si>
  <si>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</si>
  <si>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Konsernbalanse fra årsregnskapet</t>
  </si>
  <si>
    <t>Balanse morbank. 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</si>
  <si>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</si>
  <si>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</si>
  <si>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</si>
  <si>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</si>
  <si>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</si>
  <si>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</si>
  <si>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</si>
  <si>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</si>
  <si>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</si>
  <si>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</si>
  <si>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</si>
  <si>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</si>
  <si>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</si>
  <si>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</si>
  <si>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</si>
  <si>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</si>
  <si>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 xml:space="preserve">                                           -  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</si>
  <si>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</si>
  <si>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</si>
  <si>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</si>
  <si>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</si>
  <si>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</si>
  <si>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</si>
  <si>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</si>
  <si>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</si>
  <si>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</si>
  <si>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Ansvarlig lånekapital</t>
  </si>
  <si>
    <t>Sum gjeld</t>
  </si>
  <si>
    <t>Egenkapital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</si>
  <si>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</si>
  <si>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</si>
  <si>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</si>
  <si>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</si>
  <si>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</si>
  <si>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</si>
  <si>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</si>
  <si>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</si>
  <si>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</si>
  <si>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</si>
  <si>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</si>
  <si>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</si>
  <si>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</si>
  <si>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</si>
  <si>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</si>
  <si>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</si>
  <si>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</si>
  <si>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</si>
  <si>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</si>
  <si>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Eiendomsmegler 1 BV</t>
  </si>
  <si>
    <t>Eiendomsmegler 100 % eiet datter</t>
  </si>
  <si>
    <t>SpareBank 1 Regnskapshuset BV AS</t>
  </si>
  <si>
    <t>Regnskapsføring 100 % eiet datter</t>
  </si>
  <si>
    <t>Z-eiendom AS</t>
  </si>
  <si>
    <t>Eiendomsmegler 55 % eiet datter</t>
  </si>
  <si>
    <t>Imingen Holding AS</t>
  </si>
  <si>
    <t>Eiendomsselskap 100 % eiet datter</t>
  </si>
  <si>
    <t>Larvik Marina AS</t>
  </si>
  <si>
    <t>Samarbeidende Sparebanker AS</t>
  </si>
  <si>
    <t>Egenkapitalmetoden</t>
  </si>
  <si>
    <t>Mellomliggende selskap med eierskap i SpareBank 1 Gruppen AS</t>
  </si>
  <si>
    <t>SpareBank 1 Boligkreditt AS</t>
  </si>
  <si>
    <t xml:space="preserve"> Proposjonal Konsolidering Eierforetak i samarbeidende gruppe </t>
  </si>
  <si>
    <t>Utsteder av Obligasjoner med fortrinnsrett</t>
  </si>
  <si>
    <t>SpareBank 1 Næringskreditt AS</t>
  </si>
  <si>
    <t>BN Bank</t>
  </si>
  <si>
    <t>Finansforetak</t>
  </si>
  <si>
    <t>SpareBank 1 Kredittkort AS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</si>
  <si>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</si>
  <si>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</si>
  <si>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</si>
  <si>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</si>
  <si>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</si>
  <si>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</si>
  <si>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</si>
  <si>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</si>
  <si>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</si>
  <si>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</si>
  <si>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</si>
  <si>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</si>
  <si>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</si>
  <si>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</si>
  <si>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</si>
  <si>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</si>
  <si>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</si>
  <si>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</si>
  <si>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</si>
  <si>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</si>
  <si>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</si>
  <si>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</si>
  <si>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</si>
  <si>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</si>
  <si>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</si>
  <si>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</si>
  <si>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</si>
  <si>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</si>
  <si>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</si>
  <si>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</si>
  <si>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</si>
  <si>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</si>
  <si>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</si>
  <si>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</si>
  <si>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</si>
  <si>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</si>
  <si>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</si>
  <si>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</si>
  <si>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</si>
  <si>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</si>
  <si>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</si>
  <si>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</si>
  <si>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</si>
  <si>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</si>
  <si>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</si>
  <si>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</si>
  <si>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</si>
  <si>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</si>
  <si>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</si>
  <si>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</si>
  <si>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</si>
  <si>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</si>
  <si>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</si>
  <si>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</si>
  <si>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</si>
  <si>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</si>
  <si>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</si>
  <si>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</si>
  <si>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</si>
  <si>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</si>
  <si>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</si>
  <si>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</si>
  <si>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</si>
  <si>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</si>
  <si>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</si>
  <si>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</si>
  <si>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</si>
  <si>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</si>
  <si>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</si>
  <si>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</si>
  <si>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</si>
  <si>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</si>
  <si>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</si>
  <si>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</si>
  <si>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</si>
  <si>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</si>
  <si>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</si>
  <si>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</si>
  <si>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</si>
  <si>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</si>
  <si>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</si>
  <si>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</si>
  <si>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</si>
  <si>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</si>
  <si>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</si>
  <si>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</si>
  <si>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</si>
  <si>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</si>
  <si>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</si>
  <si>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</si>
  <si>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</si>
  <si>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</si>
  <si>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</si>
  <si>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</si>
  <si>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</si>
  <si>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NO0006000207</t>
  </si>
  <si>
    <t>NO0010858426</t>
  </si>
  <si>
    <t>NO0010885171</t>
  </si>
  <si>
    <t>NO0010809858</t>
  </si>
  <si>
    <t>NO0010830508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</si>
  <si>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</si>
  <si>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</si>
  <si>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</si>
  <si>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</si>
  <si>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</si>
  <si>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</si>
  <si>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</si>
  <si>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</si>
  <si>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</si>
  <si>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</si>
  <si>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</si>
  <si>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</si>
  <si>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</si>
  <si>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</si>
  <si>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</si>
  <si>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</si>
  <si>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</si>
  <si>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</si>
  <si>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</si>
  <si>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</si>
  <si>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</si>
  <si>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</si>
  <si>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</si>
  <si>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</si>
  <si>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</si>
  <si>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</si>
  <si>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</si>
  <si>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</si>
  <si>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</si>
  <si>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</si>
  <si>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</si>
  <si>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24.06.2024, 100 % av pålydende + renter, skatt og regulatorisk innløsningsrett</t>
  </si>
  <si>
    <t>18.06.2025, 100 % av pålydende + renter, skatt og regulatorisk innløsningsrett</t>
  </si>
  <si>
    <t>15.11.2022, 100 % av pålydende + renter, skatt og regulatorisk innløsningsrett</t>
  </si>
  <si>
    <t>05.09.2023, 100 % av pålydende + renter, skatt og regulatorisk innløsningsrett</t>
  </si>
  <si>
    <t>Datoer for eventuell etterfølgende innløsningsrett</t>
  </si>
  <si>
    <t>Deretter ved hver rentebetalingsdato, 24.03.,24.06., 24.09.,24.12., hvert år</t>
  </si>
  <si>
    <t>Deretter ved hver rentebetalingsdato, 18.03.,18.06., 18.09.,18.12., hvert år</t>
  </si>
  <si>
    <t>Deretter ved hver rentebetalingsdato, 15.2., 15.05., 15.08.,15.11., hvert år</t>
  </si>
  <si>
    <t>Deretter ved hver rentebetalingsdato, 05.03., 05.06., 05.09.,05.12., hvert år</t>
  </si>
  <si>
    <t>Renter/utbytte</t>
  </si>
  <si>
    <t>Fast eller flytende rente/utbytte</t>
  </si>
  <si>
    <t>Flytende utbytte</t>
  </si>
  <si>
    <t>Flytende</t>
  </si>
  <si>
    <t>Rentesats og eventuell tilknyttet referanserente</t>
  </si>
  <si>
    <t>3mnd NIBOR + 355 bp</t>
  </si>
  <si>
    <t>3mnd NIBOR + 315 bp</t>
  </si>
  <si>
    <t>3mnd NIBOR + 150 bp</t>
  </si>
  <si>
    <t>3mnd NIBOR + 144 bp</t>
  </si>
  <si>
    <t>Vilkår om at det ikke kan betales utbytte hvis det ikke er betalt rente på instrumentet («dividend stopper»)</t>
  </si>
  <si>
    <t>ikke aktuelt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</si>
  <si>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</si>
  <si>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</si>
  <si>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</si>
  <si>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</si>
  <si>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</si>
  <si>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</si>
  <si>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</si>
  <si>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</si>
  <si>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</si>
  <si>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</si>
  <si>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</si>
  <si>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</si>
  <si>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</si>
  <si>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</si>
  <si>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</si>
  <si>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</si>
  <si>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</si>
  <si>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</si>
  <si>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</si>
  <si>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</si>
  <si>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</si>
  <si>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</si>
  <si>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</si>
  <si>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</si>
  <si>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</si>
  <si>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</si>
  <si>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</si>
  <si>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</si>
  <si>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</si>
  <si>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</si>
  <si>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</si>
  <si>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</si>
  <si>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</si>
  <si>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</si>
  <si>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</si>
  <si>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</si>
  <si>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Herav avansert IRB metode</t>
  </si>
  <si>
    <t>CVA-tillegg (motpartsrisiko derivater)</t>
  </si>
  <si>
    <t>Operasjonell risiko</t>
  </si>
  <si>
    <t>Herav basismetoden</t>
  </si>
  <si>
    <t>Totalt</t>
  </si>
  <si>
    <t>Frequency: Halvårlig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</si>
  <si>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</si>
  <si>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</si>
  <si>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</si>
  <si>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</si>
  <si>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</si>
  <si>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</si>
  <si>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</si>
  <si>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</si>
  <si>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</si>
  <si>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</si>
  <si>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</si>
  <si>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</si>
  <si>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</si>
  <si>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</si>
  <si>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</si>
  <si>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</si>
  <si>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</si>
  <si>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</si>
  <si>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</si>
  <si>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</si>
  <si>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</si>
  <si>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</si>
  <si>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</si>
  <si>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</si>
  <si>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</si>
  <si>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</si>
  <si>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</si>
  <si>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</si>
  <si>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</si>
  <si>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</si>
  <si>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</si>
  <si>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</si>
  <si>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</si>
  <si>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</si>
  <si>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</si>
  <si>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</si>
  <si>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</si>
  <si>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</si>
  <si>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</si>
  <si>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</si>
  <si>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</si>
  <si>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</si>
  <si>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</si>
  <si>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</si>
  <si>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</si>
  <si>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</si>
  <si>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</si>
  <si>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</si>
  <si>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</si>
  <si>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</si>
  <si>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</si>
  <si>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</si>
  <si>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</si>
  <si>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</si>
  <si>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</si>
  <si>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</si>
  <si>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</si>
  <si>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</si>
  <si>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</si>
  <si>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</si>
  <si>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</si>
  <si>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</si>
  <si>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</si>
  <si>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</si>
  <si>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</si>
  <si>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</si>
  <si>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</si>
  <si>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</si>
  <si>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</si>
  <si>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</si>
  <si>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</si>
  <si>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</si>
  <si>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</si>
  <si>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</si>
  <si>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</si>
  <si>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</si>
  <si>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</si>
  <si>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</si>
  <si>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</si>
  <si>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</si>
  <si>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</si>
  <si>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</si>
  <si>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</si>
  <si>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</si>
  <si>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</si>
  <si>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</si>
  <si>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</si>
  <si>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</si>
  <si>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</si>
  <si>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</si>
  <si>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</si>
  <si>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</si>
  <si>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</si>
  <si>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</si>
  <si>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</si>
  <si>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Total IRB approach</t>
  </si>
  <si>
    <t>Foretak</t>
  </si>
  <si>
    <t>Massemarked</t>
  </si>
  <si>
    <t>Forfalte engasjementer</t>
  </si>
  <si>
    <t>Stater og sentralbanker</t>
  </si>
  <si>
    <t>Lokale og regionale myndigheter</t>
  </si>
  <si>
    <t>Engasjementer med pantesikkerhet i eiendom</t>
  </si>
  <si>
    <t>Total standardised approach</t>
  </si>
  <si>
    <t>Total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</si>
  <si>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</si>
  <si>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</si>
  <si>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</si>
  <si>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</si>
  <si>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</si>
  <si>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</si>
  <si>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Central governments or central banks</t>
  </si>
  <si>
    <t>Corporates</t>
  </si>
  <si>
    <t>Retail</t>
  </si>
  <si>
    <t>Equity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</si>
  <si>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</si>
  <si>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</si>
  <si>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</si>
  <si>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</si>
  <si>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</si>
  <si>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</si>
  <si>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</si>
  <si>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</si>
  <si>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Herav SMB</t>
  </si>
  <si>
    <t>NACE_HOVEDGRUPPE</t>
  </si>
  <si>
    <t>NACE_HOVED_NAVN</t>
  </si>
  <si>
    <t>L</t>
  </si>
  <si>
    <t>omsetning</t>
  </si>
  <si>
    <t>N</t>
  </si>
  <si>
    <t>forretning_tjenesteyting</t>
  </si>
  <si>
    <t>D</t>
  </si>
  <si>
    <t>elektrisitet</t>
  </si>
  <si>
    <t>M</t>
  </si>
  <si>
    <t>faglig_tjenesteyting</t>
  </si>
  <si>
    <t>H</t>
  </si>
  <si>
    <t>transport</t>
  </si>
  <si>
    <t>I</t>
  </si>
  <si>
    <t>overnattingsvirksomhet</t>
  </si>
  <si>
    <t>G</t>
  </si>
  <si>
    <t>varehandel</t>
  </si>
  <si>
    <t>P</t>
  </si>
  <si>
    <t>R</t>
  </si>
  <si>
    <t>kulturellvirksomhet</t>
  </si>
  <si>
    <t>E</t>
  </si>
  <si>
    <t>vannforsyningsvirksomhet</t>
  </si>
  <si>
    <t>T</t>
  </si>
  <si>
    <t>lønnet_arbeid</t>
  </si>
  <si>
    <t>A</t>
  </si>
  <si>
    <t>jordbruk</t>
  </si>
  <si>
    <t>O</t>
  </si>
  <si>
    <t>offentlig_administrasjon</t>
  </si>
  <si>
    <t>F</t>
  </si>
  <si>
    <t>bygge_anleggsvirksomhet</t>
  </si>
  <si>
    <t>C</t>
  </si>
  <si>
    <t>industri</t>
  </si>
  <si>
    <t>Q</t>
  </si>
  <si>
    <t>helse_sosialetjenester</t>
  </si>
  <si>
    <t>J</t>
  </si>
  <si>
    <t>informasjon</t>
  </si>
  <si>
    <t>Z</t>
  </si>
  <si>
    <t>udefinert</t>
  </si>
  <si>
    <t>S</t>
  </si>
  <si>
    <t>annen_tjenesteyting</t>
  </si>
  <si>
    <t>B</t>
  </si>
  <si>
    <t>bergverksdrift</t>
  </si>
  <si>
    <t>K</t>
  </si>
  <si>
    <t>finanseringsvirksomhet</t>
  </si>
  <si>
    <t>LANDKODE</t>
  </si>
  <si>
    <t>EKSPONERING_MISL</t>
  </si>
  <si>
    <t>IS</t>
  </si>
  <si>
    <t>IE</t>
  </si>
  <si>
    <t>FI</t>
  </si>
  <si>
    <t>ES</t>
  </si>
  <si>
    <t>SE</t>
  </si>
  <si>
    <t>US</t>
  </si>
  <si>
    <t>RO</t>
  </si>
  <si>
    <t>LT</t>
  </si>
  <si>
    <t>PL</t>
  </si>
  <si>
    <t>AE</t>
  </si>
  <si>
    <t>CL</t>
  </si>
  <si>
    <t>MC</t>
  </si>
  <si>
    <t>DK</t>
  </si>
  <si>
    <t>CA</t>
  </si>
  <si>
    <t>HU</t>
  </si>
  <si>
    <t>CH</t>
  </si>
  <si>
    <t>IT</t>
  </si>
  <si>
    <t>GB</t>
  </si>
  <si>
    <t>GR</t>
  </si>
  <si>
    <t>TR</t>
  </si>
  <si>
    <t>LV</t>
  </si>
  <si>
    <t>BA</t>
  </si>
  <si>
    <t>RU</t>
  </si>
  <si>
    <t>AR</t>
  </si>
  <si>
    <t>FR</t>
  </si>
  <si>
    <t>TH</t>
  </si>
  <si>
    <t>PH</t>
  </si>
  <si>
    <t>NO</t>
  </si>
  <si>
    <t>PT</t>
  </si>
  <si>
    <t>DE</t>
  </si>
  <si>
    <t>CN</t>
  </si>
  <si>
    <t>UA</t>
  </si>
  <si>
    <t>BE</t>
  </si>
  <si>
    <t>SG</t>
  </si>
  <si>
    <t>IN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</si>
  <si>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</si>
  <si>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</si>
  <si>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</si>
  <si>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</si>
  <si>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</si>
  <si>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</si>
  <si>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</si>
  <si>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</si>
  <si>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</si>
  <si>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</si>
  <si>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</si>
  <si>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</si>
  <si>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</si>
  <si>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</si>
  <si>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</si>
  <si>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</si>
  <si>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</si>
  <si>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</si>
  <si>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</si>
  <si>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</si>
  <si>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</si>
  <si>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</si>
  <si>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</si>
  <si>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</si>
  <si>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</si>
  <si>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</si>
  <si>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</si>
  <si>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</si>
  <si>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</si>
  <si>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</si>
  <si>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</si>
  <si>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</si>
  <si>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</si>
  <si>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</si>
  <si>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</si>
  <si>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</si>
  <si>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</si>
  <si>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</si>
  <si>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</si>
  <si>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</si>
  <si>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</si>
  <si>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</si>
  <si>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</si>
  <si>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EUR</t>
  </si>
  <si>
    <t>Scope of consolidation (consolidated)</t>
  </si>
  <si>
    <t>Total unweighted value</t>
  </si>
  <si>
    <t>Total weighted value</t>
  </si>
  <si>
    <t>Currency and units (NOK million)</t>
  </si>
  <si>
    <t>Quarter ending on 31. December 2020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</si>
  <si>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</si>
  <si>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</si>
  <si>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</si>
  <si>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</si>
  <si>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</si>
  <si>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</si>
  <si>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</si>
  <si>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</si>
  <si>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</si>
  <si>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</si>
  <si>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</si>
  <si>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</si>
  <si>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</si>
  <si>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</si>
  <si>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</si>
  <si>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</si>
  <si>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</si>
  <si>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</si>
  <si>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</si>
  <si>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</si>
  <si>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</si>
  <si>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</si>
  <si>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</si>
  <si>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</si>
  <si>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</si>
  <si>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</si>
  <si>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</si>
  <si>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</si>
  <si>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</si>
  <si>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</si>
  <si>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</si>
  <si>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</si>
  <si>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</si>
  <si>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</si>
  <si>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</si>
  <si>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</si>
  <si>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</si>
  <si>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</si>
  <si>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</si>
  <si>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</si>
  <si>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</si>
  <si>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</si>
  <si>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Equity instruments</t>
  </si>
  <si>
    <t>Debt securities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</si>
  <si>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</si>
  <si>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</si>
  <si>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</si>
  <si>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</si>
  <si>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</si>
  <si>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</si>
  <si>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</si>
  <si>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</si>
  <si>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</si>
  <si>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</si>
  <si>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</si>
  <si>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</si>
  <si>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</si>
  <si>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</si>
  <si>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</si>
  <si>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</si>
  <si>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</si>
  <si>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</si>
  <si>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</si>
  <si>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</si>
  <si>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</si>
  <si>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</si>
  <si>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CI</t>
  </si>
  <si>
    <t>CZ</t>
  </si>
  <si>
    <t>KR</t>
  </si>
  <si>
    <t>MD</t>
  </si>
  <si>
    <t>MT</t>
  </si>
  <si>
    <t>NL</t>
  </si>
  <si>
    <t>RS</t>
  </si>
  <si>
    <t>Frequency:Årlig</t>
  </si>
  <si>
    <t>Net value</t>
  </si>
  <si>
    <t>Norway</t>
  </si>
  <si>
    <t>Other</t>
  </si>
  <si>
    <t>Central goverments or centralbanks</t>
  </si>
  <si>
    <t>EE</t>
  </si>
  <si>
    <t>MY</t>
  </si>
  <si>
    <t>PK</t>
  </si>
  <si>
    <t>Q4 2021'</t>
  </si>
  <si>
    <t>SpareBank 1 Sørøst-Norge</t>
  </si>
  <si>
    <t>NO0010802606</t>
  </si>
  <si>
    <t>23.08.2022, 100 % av pålydende + renter, skatt og regulatorisk innløsningsrett</t>
  </si>
  <si>
    <t>Deretter ved hver rentebetalingsdato, 23.02.,23.05., 23.08.,23.11., hvert år</t>
  </si>
  <si>
    <t>3mnd NIBOR + 325 bp</t>
  </si>
  <si>
    <t>NO0010802598</t>
  </si>
  <si>
    <t>Deretter ved hver rentebetalingsdato, 23.2., 23.05., 23.08.,23.11., hvert år</t>
  </si>
  <si>
    <t>3mnd NIBOR + 145 bp</t>
  </si>
  <si>
    <t>Senior Non Preferred</t>
  </si>
  <si>
    <t>NO0010823412</t>
  </si>
  <si>
    <t>01.06.2023, 100 % av pålydende + renter, skatt og regulatorisk innløsningsrett</t>
  </si>
  <si>
    <t>Deretter ved hver rentebetalingsdato, 01.03., 01.06., 01.09.,01.12., hvert år</t>
  </si>
  <si>
    <t>3mnd NIBOR + 140 bp</t>
  </si>
  <si>
    <t>NO00111204976</t>
  </si>
  <si>
    <t>29.09..2026, 100 % av pålydende + renter, skatt og regulatorisk innløsningsrett</t>
  </si>
  <si>
    <t>Deretter ved hver rentebetalingsdato, 29.03., 29.06., 29.09.,29.12., hvert år</t>
  </si>
  <si>
    <t>3mnd NIBOR + 95 bp</t>
  </si>
  <si>
    <t>Eiendomsmegler 1 Telemark</t>
  </si>
  <si>
    <t>Eiendomsmegler 51 % eiet datter</t>
  </si>
  <si>
    <t>Tufte Eiendom AS</t>
  </si>
  <si>
    <t>Sparebankgården</t>
  </si>
  <si>
    <t xml:space="preserve">Beregning av Leverage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</si>
</sst>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0.00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sz val="11"/>
      <color rgb="FF000000"/>
      <name val="Verdana"/>
      <family val="2"/>
    </font>
    <font>
      <sz val="6.5"/>
      <color rgb="FF000000"/>
      <name val="Verdana"/>
      <family val="2"/>
    </font>
    <font>
      <b/>
      <sz val="12"/>
      <color rgb="FF002060"/>
      <name val="Verdana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8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40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21" fillId="2" borderId="39" xfId="3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53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51" xfId="1" applyNumberFormat="1" applyFont="1" applyFill="1" applyBorder="1"/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/>
    <xf numFmtId="0" fontId="8" fillId="4" borderId="0" xfId="5" applyFill="1" applyAlignment="1">
      <alignment horizontal="center"/>
    </xf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7" fillId="4" borderId="43" xfId="1" applyNumberFormat="1" applyFont="1" applyFill="1" applyBorder="1" applyAlignment="1">
      <alignment vertical="center"/>
    </xf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Alignment="1">
      <alignment horizontal="left"/>
    </xf>
    <xf numFmtId="49" fontId="8" fillId="0" borderId="0" xfId="0" applyNumberFormat="1" applyFont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167" fontId="35" fillId="0" borderId="14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7" fillId="0" borderId="0" xfId="0" applyFont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/>
    <xf numFmtId="0" fontId="0" fillId="2" borderId="0" xfId="0" applyFill="1" applyAlignment="1">
      <alignment horizontal="center"/>
    </xf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Alignment="1">
      <alignment horizontal="center" vertical="top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45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21" fillId="2" borderId="0" xfId="1" applyNumberFormat="1" applyFont="1" applyFill="1" applyBorder="1"/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7" fontId="52" fillId="0" borderId="14" xfId="1" applyNumberFormat="1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 applyAlignment="1">
      <alignment wrapText="1"/>
    </xf>
    <xf numFmtId="0" fontId="53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5" borderId="0" xfId="0" applyFont="1" applyFill="1" applyAlignment="1">
      <alignment wrapText="1"/>
    </xf>
    <xf numFmtId="0" fontId="54" fillId="5" borderId="0" xfId="0" applyFont="1" applyFill="1" applyAlignment="1">
      <alignment wrapText="1"/>
    </xf>
    <xf numFmtId="0" fontId="12" fillId="6" borderId="58" xfId="0" applyFont="1" applyFill="1" applyBorder="1" applyAlignment="1">
      <alignment wrapText="1"/>
    </xf>
    <xf numFmtId="0" fontId="12" fillId="5" borderId="59" xfId="0" applyFont="1" applyFill="1" applyBorder="1" applyAlignment="1">
      <alignment wrapText="1"/>
    </xf>
    <xf numFmtId="0" fontId="21" fillId="5" borderId="59" xfId="0" applyFont="1" applyFill="1" applyBorder="1" applyAlignment="1">
      <alignment wrapText="1"/>
    </xf>
    <xf numFmtId="0" fontId="12" fillId="6" borderId="59" xfId="0" applyFont="1" applyFill="1" applyBorder="1" applyAlignment="1">
      <alignment wrapText="1"/>
    </xf>
    <xf numFmtId="0" fontId="21" fillId="5" borderId="64" xfId="0" applyFont="1" applyFill="1" applyBorder="1" applyAlignment="1">
      <alignment wrapText="1"/>
    </xf>
    <xf numFmtId="0" fontId="23" fillId="5" borderId="59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47" fillId="6" borderId="21" xfId="0" applyFont="1" applyFill="1" applyBorder="1" applyAlignment="1">
      <alignment wrapText="1"/>
    </xf>
    <xf numFmtId="0" fontId="13" fillId="2" borderId="0" xfId="8" applyFont="1" applyFill="1" applyAlignment="1">
      <alignment wrapText="1"/>
    </xf>
    <xf numFmtId="0" fontId="17" fillId="2" borderId="0" xfId="8" applyFont="1" applyFill="1" applyAlignment="1">
      <alignment wrapText="1"/>
    </xf>
    <xf numFmtId="0" fontId="46" fillId="2" borderId="0" xfId="8" applyFont="1" applyFill="1" applyAlignment="1">
      <alignment wrapText="1"/>
    </xf>
    <xf numFmtId="0" fontId="47" fillId="4" borderId="45" xfId="3" applyFont="1" applyFill="1" applyBorder="1" applyAlignment="1">
      <alignment horizontal="center" wrapText="1"/>
    </xf>
    <xf numFmtId="165" fontId="45" fillId="0" borderId="62" xfId="1" applyNumberFormat="1" applyFont="1" applyFill="1" applyBorder="1" applyAlignment="1">
      <alignment wrapText="1"/>
    </xf>
    <xf numFmtId="165" fontId="45" fillId="2" borderId="62" xfId="1" applyNumberFormat="1" applyFont="1" applyFill="1" applyBorder="1" applyAlignment="1">
      <alignment wrapText="1"/>
    </xf>
    <xf numFmtId="0" fontId="47" fillId="4" borderId="21" xfId="3" applyFont="1" applyFill="1" applyBorder="1" applyAlignment="1">
      <alignment wrapText="1"/>
    </xf>
    <xf numFmtId="165" fontId="45" fillId="2" borderId="61" xfId="1" applyNumberFormat="1" applyFont="1" applyFill="1" applyBorder="1" applyAlignment="1">
      <alignment wrapText="1"/>
    </xf>
    <xf numFmtId="166" fontId="45" fillId="2" borderId="62" xfId="2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46" fillId="2" borderId="23" xfId="3" applyFont="1" applyFill="1" applyBorder="1"/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10" fontId="50" fillId="2" borderId="0" xfId="0" applyNumberFormat="1" applyFont="1" applyFill="1"/>
    <xf numFmtId="10" fontId="41" fillId="2" borderId="0" xfId="0" applyNumberFormat="1" applyFont="1" applyFill="1"/>
    <xf numFmtId="165" fontId="12" fillId="2" borderId="58" xfId="1" applyNumberFormat="1" applyFont="1" applyFill="1" applyBorder="1"/>
    <xf numFmtId="0" fontId="55" fillId="5" borderId="0" xfId="0" applyFont="1" applyFill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7" fillId="2" borderId="0" xfId="1" applyNumberFormat="1" applyFont="1" applyFill="1" applyBorder="1"/>
    <xf numFmtId="0" fontId="20" fillId="2" borderId="0" xfId="0" applyFont="1" applyFill="1" applyAlignment="1">
      <alignment horizontal="left" vertical="center"/>
    </xf>
    <xf numFmtId="165" fontId="20" fillId="2" borderId="0" xfId="1" applyNumberFormat="1" applyFont="1" applyFill="1" applyBorder="1"/>
    <xf numFmtId="0" fontId="12" fillId="2" borderId="0" xfId="0" applyFont="1" applyFill="1"/>
    <xf numFmtId="167" fontId="12" fillId="2" borderId="0" xfId="1" applyNumberFormat="1" applyFont="1" applyFill="1" applyBorder="1"/>
    <xf numFmtId="0" fontId="16" fillId="2" borderId="0" xfId="10" applyFont="1" applyFill="1" applyAlignment="1">
      <alignment vertical="top" wrapText="1"/>
    </xf>
    <xf numFmtId="0" fontId="35" fillId="0" borderId="80" xfId="0" applyFont="1" applyBorder="1"/>
    <xf numFmtId="0" fontId="35" fillId="0" borderId="81" xfId="0" applyFont="1" applyBorder="1"/>
    <xf numFmtId="0" fontId="35" fillId="0" borderId="37" xfId="0" applyFont="1" applyBorder="1"/>
    <xf numFmtId="0" fontId="0" fillId="0" borderId="9" xfId="0" applyBorder="1"/>
    <xf numFmtId="0" fontId="0" fillId="0" borderId="10" xfId="0" applyBorder="1"/>
    <xf numFmtId="0" fontId="0" fillId="0" borderId="43" xfId="0" applyBorder="1"/>
    <xf numFmtId="168" fontId="12" fillId="2" borderId="53" xfId="2" applyNumberFormat="1" applyFont="1" applyFill="1" applyBorder="1"/>
    <xf numFmtId="168" fontId="12" fillId="2" borderId="51" xfId="2" applyNumberFormat="1" applyFont="1" applyFill="1" applyBorder="1"/>
    <xf numFmtId="167" fontId="20" fillId="2" borderId="14" xfId="3" applyNumberFormat="1" applyFont="1" applyFill="1" applyBorder="1" applyAlignment="1">
      <alignment vertical="center"/>
    </xf>
    <xf numFmtId="0" fontId="0" fillId="0" borderId="28" xfId="0" applyBorder="1"/>
    <xf numFmtId="0" fontId="0" fillId="0" borderId="29" xfId="0" applyBorder="1"/>
    <xf numFmtId="3" fontId="35" fillId="0" borderId="10" xfId="0" applyNumberFormat="1" applyFont="1" applyBorder="1"/>
    <xf numFmtId="3" fontId="0" fillId="0" borderId="10" xfId="1" applyNumberFormat="1" applyFont="1" applyBorder="1"/>
    <xf numFmtId="3" fontId="35" fillId="0" borderId="56" xfId="1" applyNumberFormat="1" applyFont="1" applyBorder="1"/>
    <xf numFmtId="3" fontId="35" fillId="0" borderId="14" xfId="0" applyNumberFormat="1" applyFont="1" applyBorder="1"/>
    <xf numFmtId="3" fontId="0" fillId="0" borderId="14" xfId="1" applyNumberFormat="1" applyFont="1" applyBorder="1"/>
    <xf numFmtId="3" fontId="35" fillId="0" borderId="51" xfId="1" applyNumberFormat="1" applyFont="1" applyBorder="1"/>
    <xf numFmtId="3" fontId="0" fillId="0" borderId="14" xfId="0" applyNumberFormat="1" applyBorder="1"/>
    <xf numFmtId="3" fontId="0" fillId="0" borderId="51" xfId="0" applyNumberFormat="1" applyBorder="1"/>
    <xf numFmtId="3" fontId="0" fillId="0" borderId="29" xfId="0" applyNumberFormat="1" applyBorder="1"/>
    <xf numFmtId="3" fontId="0" fillId="0" borderId="60" xfId="0" applyNumberFormat="1" applyBorder="1"/>
    <xf numFmtId="3" fontId="52" fillId="0" borderId="14" xfId="1" applyNumberFormat="1" applyFont="1" applyBorder="1"/>
    <xf numFmtId="0" fontId="0" fillId="2" borderId="14" xfId="0" applyFill="1" applyBorder="1"/>
    <xf numFmtId="0" fontId="56" fillId="2" borderId="14" xfId="0" applyFont="1" applyFill="1" applyBorder="1"/>
    <xf numFmtId="0" fontId="0" fillId="2" borderId="14" xfId="0" applyFill="1" applyBorder="1" applyAlignment="1">
      <alignment horizontal="center"/>
    </xf>
    <xf numFmtId="3" fontId="0" fillId="2" borderId="14" xfId="0" applyNumberFormat="1" applyFill="1" applyBorder="1"/>
    <xf numFmtId="0" fontId="57" fillId="2" borderId="14" xfId="0" applyFont="1" applyFill="1" applyBorder="1"/>
    <xf numFmtId="3" fontId="52" fillId="0" borderId="0" xfId="0" applyNumberFormat="1" applyFont="1"/>
    <xf numFmtId="3" fontId="12" fillId="5" borderId="8" xfId="0" applyNumberFormat="1" applyFont="1" applyFill="1" applyBorder="1" applyAlignment="1">
      <alignment wrapText="1"/>
    </xf>
    <xf numFmtId="3" fontId="12" fillId="5" borderId="13" xfId="0" applyNumberFormat="1" applyFont="1" applyFill="1" applyBorder="1" applyAlignment="1">
      <alignment wrapText="1"/>
    </xf>
    <xf numFmtId="3" fontId="21" fillId="5" borderId="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3" fontId="54" fillId="5" borderId="9" xfId="0" applyNumberFormat="1" applyFont="1" applyFill="1" applyBorder="1" applyAlignment="1">
      <alignment wrapText="1"/>
    </xf>
    <xf numFmtId="3" fontId="54" fillId="5" borderId="35" xfId="0" applyNumberFormat="1" applyFont="1" applyFill="1" applyBorder="1" applyAlignment="1">
      <alignment wrapText="1"/>
    </xf>
    <xf numFmtId="3" fontId="54" fillId="5" borderId="56" xfId="0" applyNumberFormat="1" applyFont="1" applyFill="1" applyBorder="1" applyAlignment="1">
      <alignment wrapText="1"/>
    </xf>
    <xf numFmtId="3" fontId="12" fillId="5" borderId="5" xfId="0" applyNumberFormat="1" applyFont="1" applyFill="1" applyBorder="1" applyAlignment="1">
      <alignment wrapText="1"/>
    </xf>
    <xf numFmtId="3" fontId="12" fillId="5" borderId="11" xfId="0" applyNumberFormat="1" applyFont="1" applyFill="1" applyBorder="1" applyAlignment="1">
      <alignment wrapText="1"/>
    </xf>
    <xf numFmtId="3" fontId="12" fillId="6" borderId="22" xfId="0" applyNumberFormat="1" applyFont="1" applyFill="1" applyBorder="1" applyAlignment="1">
      <alignment wrapText="1"/>
    </xf>
    <xf numFmtId="3" fontId="12" fillId="6" borderId="8" xfId="0" applyNumberFormat="1" applyFont="1" applyFill="1" applyBorder="1" applyAlignment="1">
      <alignment wrapText="1"/>
    </xf>
    <xf numFmtId="3" fontId="12" fillId="6" borderId="35" xfId="0" applyNumberFormat="1" applyFont="1" applyFill="1" applyBorder="1" applyAlignment="1">
      <alignment wrapText="1"/>
    </xf>
    <xf numFmtId="3" fontId="12" fillId="6" borderId="56" xfId="0" applyNumberFormat="1" applyFont="1" applyFill="1" applyBorder="1" applyAlignment="1">
      <alignment wrapText="1"/>
    </xf>
    <xf numFmtId="3" fontId="12" fillId="5" borderId="23" xfId="0" applyNumberFormat="1" applyFont="1" applyFill="1" applyBorder="1" applyAlignment="1">
      <alignment wrapText="1"/>
    </xf>
    <xf numFmtId="3" fontId="12" fillId="5" borderId="21" xfId="0" applyNumberFormat="1" applyFont="1" applyFill="1" applyBorder="1" applyAlignment="1">
      <alignment wrapText="1"/>
    </xf>
    <xf numFmtId="3" fontId="12" fillId="5" borderId="53" xfId="0" applyNumberFormat="1" applyFont="1" applyFill="1" applyBorder="1" applyAlignment="1">
      <alignment wrapText="1"/>
    </xf>
    <xf numFmtId="3" fontId="21" fillId="5" borderId="53" xfId="0" applyNumberFormat="1" applyFont="1" applyFill="1" applyBorder="1" applyAlignment="1">
      <alignment wrapText="1"/>
    </xf>
    <xf numFmtId="3" fontId="12" fillId="6" borderId="53" xfId="0" applyNumberFormat="1" applyFont="1" applyFill="1" applyBorder="1" applyAlignment="1">
      <alignment wrapText="1"/>
    </xf>
    <xf numFmtId="3" fontId="21" fillId="5" borderId="22" xfId="0" applyNumberFormat="1" applyFont="1" applyFill="1" applyBorder="1" applyAlignment="1">
      <alignment wrapText="1"/>
    </xf>
    <xf numFmtId="3" fontId="21" fillId="5" borderId="32" xfId="0" applyNumberFormat="1" applyFont="1" applyFill="1" applyBorder="1" applyAlignment="1">
      <alignment wrapText="1"/>
    </xf>
    <xf numFmtId="3" fontId="21" fillId="5" borderId="79" xfId="0" applyNumberFormat="1" applyFont="1" applyFill="1" applyBorder="1" applyAlignment="1">
      <alignment wrapText="1"/>
    </xf>
    <xf numFmtId="3" fontId="21" fillId="5" borderId="26" xfId="0" applyNumberFormat="1" applyFont="1" applyFill="1" applyBorder="1" applyAlignment="1">
      <alignment wrapText="1"/>
    </xf>
    <xf numFmtId="3" fontId="23" fillId="5" borderId="8" xfId="0" applyNumberFormat="1" applyFont="1" applyFill="1" applyBorder="1" applyAlignment="1">
      <alignment wrapText="1"/>
    </xf>
    <xf numFmtId="3" fontId="23" fillId="5" borderId="13" xfId="0" applyNumberFormat="1" applyFont="1" applyFill="1" applyBorder="1" applyAlignment="1">
      <alignment wrapText="1"/>
    </xf>
    <xf numFmtId="3" fontId="23" fillId="5" borderId="53" xfId="0" applyNumberFormat="1" applyFont="1" applyFill="1" applyBorder="1" applyAlignment="1">
      <alignment wrapText="1"/>
    </xf>
    <xf numFmtId="3" fontId="13" fillId="2" borderId="0" xfId="3" applyNumberFormat="1" applyFont="1" applyFill="1"/>
    <xf numFmtId="3" fontId="45" fillId="5" borderId="62" xfId="0" applyNumberFormat="1" applyFont="1" applyFill="1" applyBorder="1" applyAlignment="1">
      <alignment wrapText="1"/>
    </xf>
    <xf numFmtId="3" fontId="48" fillId="5" borderId="59" xfId="0" applyNumberFormat="1" applyFont="1" applyFill="1" applyBorder="1" applyAlignment="1">
      <alignment wrapText="1"/>
    </xf>
    <xf numFmtId="3" fontId="45" fillId="5" borderId="59" xfId="0" applyNumberFormat="1" applyFont="1" applyFill="1" applyBorder="1" applyAlignment="1">
      <alignment wrapText="1"/>
    </xf>
    <xf numFmtId="3" fontId="47" fillId="5" borderId="59" xfId="0" applyNumberFormat="1" applyFont="1" applyFill="1" applyBorder="1" applyAlignment="1">
      <alignment wrapText="1"/>
    </xf>
    <xf numFmtId="3" fontId="47" fillId="6" borderId="21" xfId="0" applyNumberFormat="1" applyFont="1" applyFill="1" applyBorder="1" applyAlignment="1">
      <alignment wrapText="1"/>
    </xf>
    <xf numFmtId="165" fontId="41" fillId="0" borderId="0" xfId="1" applyNumberFormat="1" applyFont="1" applyFill="1" applyBorder="1"/>
    <xf numFmtId="0" fontId="49" fillId="0" borderId="0" xfId="0" applyFont="1" applyFill="1" applyBorder="1"/>
    <xf numFmtId="0" fontId="45" fillId="0" borderId="0" xfId="0" applyFont="1" applyFill="1" applyBorder="1"/>
    <xf numFmtId="14" fontId="45" fillId="0" borderId="0" xfId="0" applyNumberFormat="1" applyFont="1" applyFill="1" applyBorder="1" applyAlignment="1">
      <alignment horizontal="right"/>
    </xf>
    <xf numFmtId="0" fontId="13" fillId="0" borderId="0" xfId="3" applyFont="1" applyFill="1" applyBorder="1"/>
    <xf numFmtId="3" fontId="46" fillId="0" borderId="0" xfId="0" applyNumberFormat="1" applyFont="1" applyFill="1" applyBorder="1" applyAlignment="1">
      <alignment horizontal="right" wrapText="1"/>
    </xf>
    <xf numFmtId="3" fontId="45" fillId="0" borderId="0" xfId="0" applyNumberFormat="1" applyFont="1" applyFill="1" applyBorder="1"/>
    <xf numFmtId="10" fontId="45" fillId="0" borderId="0" xfId="0" applyNumberFormat="1" applyFont="1" applyFill="1" applyBorder="1"/>
    <xf numFmtId="10" fontId="41" fillId="0" borderId="0" xfId="0" applyNumberFormat="1" applyFont="1" applyFill="1" applyBorder="1"/>
    <xf numFmtId="3" fontId="12" fillId="5" borderId="20" xfId="0" applyNumberFormat="1" applyFont="1" applyFill="1" applyBorder="1" applyAlignment="1">
      <alignment wrapText="1"/>
    </xf>
    <xf numFmtId="3" fontId="12" fillId="5" borderId="76" xfId="0" applyNumberFormat="1" applyFont="1" applyFill="1" applyBorder="1" applyAlignment="1">
      <alignment wrapText="1"/>
    </xf>
    <xf numFmtId="3" fontId="12" fillId="5" borderId="17" xfId="0" applyNumberFormat="1" applyFont="1" applyFill="1" applyBorder="1" applyAlignment="1">
      <alignment wrapText="1"/>
    </xf>
    <xf numFmtId="3" fontId="12" fillId="5" borderId="77" xfId="0" applyNumberFormat="1" applyFont="1" applyFill="1" applyBorder="1" applyAlignment="1">
      <alignment wrapText="1"/>
    </xf>
    <xf numFmtId="3" fontId="12" fillId="5" borderId="31" xfId="0" applyNumberFormat="1" applyFont="1" applyFill="1" applyBorder="1" applyAlignment="1">
      <alignment wrapText="1"/>
    </xf>
    <xf numFmtId="3" fontId="12" fillId="5" borderId="78" xfId="0" applyNumberFormat="1" applyFont="1" applyFill="1" applyBorder="1" applyAlignment="1">
      <alignment wrapText="1"/>
    </xf>
    <xf numFmtId="3" fontId="53" fillId="5" borderId="0" xfId="0" applyNumberFormat="1" applyFont="1" applyFill="1" applyAlignment="1">
      <alignment wrapText="1"/>
    </xf>
    <xf numFmtId="0" fontId="47" fillId="4" borderId="12" xfId="3" applyFont="1" applyFill="1" applyBorder="1" applyAlignment="1">
      <alignment horizontal="left" vertical="center"/>
    </xf>
    <xf numFmtId="0" fontId="47" fillId="4" borderId="31" xfId="3" applyFont="1" applyFill="1" applyBorder="1" applyAlignment="1">
      <alignment horizontal="left" vertical="center"/>
    </xf>
    <xf numFmtId="0" fontId="47" fillId="4" borderId="46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162013</xdr:rowOff>
    </xdr:from>
    <xdr:to>
      <xdr:col>3</xdr:col>
      <xdr:colOff>358587</xdr:colOff>
      <xdr:row>21</xdr:row>
      <xdr:rowOff>100853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4" y="3568601"/>
          <a:ext cx="2444563" cy="297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Sørøst-Norge Q4</a:t>
          </a:r>
          <a:r>
            <a:rPr lang="nb-NO" sz="8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5</xdr:col>
      <xdr:colOff>447675</xdr:colOff>
      <xdr:row>9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CE56EBA-4022-4F06-BCF1-1BE98760D722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3495675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32</xdr:row>
      <xdr:rowOff>116644</xdr:rowOff>
    </xdr:from>
    <xdr:to>
      <xdr:col>4</xdr:col>
      <xdr:colOff>941293</xdr:colOff>
      <xdr:row>33</xdr:row>
      <xdr:rowOff>150261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85028" y="6056780"/>
          <a:ext cx="2002288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212849</xdr:colOff>
      <xdr:row>29</xdr:row>
      <xdr:rowOff>7221</xdr:rowOff>
    </xdr:from>
    <xdr:to>
      <xdr:col>6</xdr:col>
      <xdr:colOff>179231</xdr:colOff>
      <xdr:row>55</xdr:row>
      <xdr:rowOff>50363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12849" y="5398371"/>
          <a:ext cx="5671857" cy="474849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207308</xdr:colOff>
      <xdr:row>27</xdr:row>
      <xdr:rowOff>24092</xdr:rowOff>
    </xdr:from>
    <xdr:to>
      <xdr:col>6</xdr:col>
      <xdr:colOff>145675</xdr:colOff>
      <xdr:row>28</xdr:row>
      <xdr:rowOff>73396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798233" y="50532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32</xdr:row>
      <xdr:rowOff>0</xdr:rowOff>
    </xdr:from>
    <xdr:to>
      <xdr:col>4</xdr:col>
      <xdr:colOff>497541</xdr:colOff>
      <xdr:row>61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514910</xdr:colOff>
      <xdr:row>31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9525</xdr:rowOff>
    </xdr:from>
    <xdr:to>
      <xdr:col>4</xdr:col>
      <xdr:colOff>1440516</xdr:colOff>
      <xdr:row>81</xdr:row>
      <xdr:rowOff>54349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71525" y="81534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53</xdr:row>
      <xdr:rowOff>0</xdr:rowOff>
    </xdr:from>
    <xdr:to>
      <xdr:col>6</xdr:col>
      <xdr:colOff>524435</xdr:colOff>
      <xdr:row>54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figures in the template above does not include proportionally consolidated entities. This is due to inadequate data.</a:t>
          </a:r>
          <a:endParaRPr kumimoji="0" lang="nb-N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omments: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figures in the template above</a:t>
          </a:r>
          <a:r>
            <a:rPr lang="nb-NO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does not include proportionally consolidated entities. This is due to inadequate data.</a:t>
          </a:r>
          <a:endParaRPr lang="nb-NO"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246528</xdr:colOff>
      <xdr:row>14</xdr:row>
      <xdr:rowOff>22412</xdr:rowOff>
    </xdr:from>
    <xdr:to>
      <xdr:col>8</xdr:col>
      <xdr:colOff>103909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8" y="2698071"/>
          <a:ext cx="6914540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246528</xdr:colOff>
      <xdr:row>14</xdr:row>
      <xdr:rowOff>22412</xdr:rowOff>
    </xdr:from>
    <xdr:to>
      <xdr:col>8</xdr:col>
      <xdr:colOff>121122</xdr:colOff>
      <xdr:row>16</xdr:row>
      <xdr:rowOff>128163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40429D7-8DFD-462A-AAF7-6838608A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8" y="2698071"/>
          <a:ext cx="6931753" cy="4694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277600</xdr:colOff>
      <xdr:row>12</xdr:row>
      <xdr:rowOff>38711</xdr:rowOff>
    </xdr:from>
    <xdr:to>
      <xdr:col>5</xdr:col>
      <xdr:colOff>109511</xdr:colOff>
      <xdr:row>38</xdr:row>
      <xdr:rowOff>72328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77600" y="2342029"/>
          <a:ext cx="4992729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29</xdr:row>
      <xdr:rowOff>145677</xdr:rowOff>
    </xdr:from>
    <xdr:to>
      <xdr:col>4</xdr:col>
      <xdr:colOff>123267</xdr:colOff>
      <xdr:row>56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22</xdr:row>
      <xdr:rowOff>86286</xdr:rowOff>
    </xdr:from>
    <xdr:to>
      <xdr:col>4</xdr:col>
      <xdr:colOff>2701924</xdr:colOff>
      <xdr:row>23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93</xdr:row>
      <xdr:rowOff>56590</xdr:rowOff>
    </xdr:from>
    <xdr:to>
      <xdr:col>3</xdr:col>
      <xdr:colOff>4557432</xdr:colOff>
      <xdr:row>119</xdr:row>
      <xdr:rowOff>59952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76785" y="18373165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Sørøst-Norge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konsolidert kapitaldekning.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93</xdr:row>
      <xdr:rowOff>143436</xdr:rowOff>
    </xdr:from>
    <xdr:to>
      <xdr:col>5</xdr:col>
      <xdr:colOff>26894</xdr:colOff>
      <xdr:row>95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20</xdr:row>
      <xdr:rowOff>56029</xdr:rowOff>
    </xdr:from>
    <xdr:to>
      <xdr:col>5</xdr:col>
      <xdr:colOff>201705</xdr:colOff>
      <xdr:row>46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18</xdr:row>
      <xdr:rowOff>44824</xdr:rowOff>
    </xdr:from>
    <xdr:to>
      <xdr:col>7</xdr:col>
      <xdr:colOff>2801</xdr:colOff>
      <xdr:row>19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27</xdr:row>
      <xdr:rowOff>134471</xdr:rowOff>
    </xdr:from>
    <xdr:to>
      <xdr:col>7</xdr:col>
      <xdr:colOff>214313</xdr:colOff>
      <xdr:row>53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4</xdr:col>
      <xdr:colOff>0</xdr:colOff>
      <xdr:row>5</xdr:row>
      <xdr:rowOff>0</xdr:rowOff>
    </xdr:from>
    <xdr:to>
      <xdr:col>11</xdr:col>
      <xdr:colOff>692723</xdr:colOff>
      <xdr:row>19</xdr:row>
      <xdr:rowOff>56809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14A4F000-E323-4A13-BE71-354DA509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1023938"/>
          <a:ext cx="8114286" cy="27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1bv.sharepoint.com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305"/>
  <sheetViews>
    <sheetView zoomScale="85" zoomScaleNormal="85" workbookViewId="0">
      <selection activeCell="D28" sqref="D28"/>
    </sheetView>
  </sheetViews>
  <sheetFormatPr baseColWidth="10" defaultColWidth="11.42578125" defaultRowHeight="12.75" x14ac:dyDescent="0.2"/>
  <cols>
    <col min="1" max="16384" width="11.42578125" style="194"/>
  </cols>
  <sheetData>
    <row r="1" spans="2:6" ht="14.25" customHeight="1" x14ac:dyDescent="0.2"/>
    <row r="2" spans="2:6" ht="14.25" customHeight="1" x14ac:dyDescent="0.2"/>
    <row r="3" spans="2:6" ht="14.25" customHeight="1" x14ac:dyDescent="0.25">
      <c r="B3" s="193"/>
    </row>
    <row r="4" spans="2:6" ht="14.25" customHeight="1" x14ac:dyDescent="0.2"/>
    <row r="5" spans="2:6" ht="14.25" customHeight="1" x14ac:dyDescent="0.2">
      <c r="B5" s="196"/>
      <c r="C5" s="196"/>
      <c r="D5" s="196"/>
      <c r="E5" s="196"/>
      <c r="F5" s="196"/>
    </row>
    <row r="6" spans="2:6" ht="14.25" customHeight="1" x14ac:dyDescent="0.2"/>
    <row r="7" spans="2:6" ht="14.25" customHeight="1" x14ac:dyDescent="0.2">
      <c r="B7" s="192"/>
    </row>
    <row r="8" spans="2:6" ht="14.25" customHeight="1" x14ac:dyDescent="0.2"/>
    <row r="9" spans="2:6" ht="14.25" customHeight="1" x14ac:dyDescent="0.2"/>
    <row r="10" spans="2:6" ht="14.25" customHeight="1" x14ac:dyDescent="0.2"/>
    <row r="11" spans="2:6" ht="14.25" customHeight="1" x14ac:dyDescent="0.2"/>
    <row r="12" spans="2:6" ht="14.25" customHeight="1" x14ac:dyDescent="0.2"/>
    <row r="13" spans="2:6" ht="14.25" customHeight="1" x14ac:dyDescent="0.2"/>
    <row r="14" spans="2:6" ht="14.25" customHeight="1" x14ac:dyDescent="0.2"/>
    <row r="15" spans="2:6" ht="14.25" customHeight="1" x14ac:dyDescent="0.2"/>
    <row r="16" spans="2: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92D050"/>
  </sheetPr>
  <dimension ref="A1:G49"/>
  <sheetViews>
    <sheetView zoomScale="120" zoomScaleNormal="120" workbookViewId="0">
      <selection activeCell="G23" sqref="G23"/>
    </sheetView>
  </sheetViews>
  <sheetFormatPr baseColWidth="10" defaultColWidth="11.42578125" defaultRowHeight="14.25" x14ac:dyDescent="0.2"/>
  <cols>
    <col min="1" max="2" width="4.28515625" style="14" customWidth="1"/>
    <col min="3" max="4" width="2.140625" style="14" customWidth="1"/>
    <col min="5" max="5" width="37" style="14" customWidth="1"/>
    <col min="6" max="7" width="14.28515625" style="14" customWidth="1"/>
    <col min="8" max="14" width="11.42578125" style="14"/>
    <col min="15" max="16" width="11.42578125" style="14" customWidth="1"/>
    <col min="17" max="16384" width="11.42578125" style="14"/>
  </cols>
  <sheetData>
    <row r="1" spans="1:7" ht="18.75" customHeight="1" x14ac:dyDescent="0.2"/>
    <row r="2" spans="1:7" ht="18.75" customHeight="1" x14ac:dyDescent="0.2">
      <c r="A2" s="15" t="s">
        <v>29</v>
      </c>
      <c r="B2" s="16"/>
      <c r="C2" s="16"/>
      <c r="D2" s="17"/>
      <c r="E2" s="17"/>
      <c r="F2" s="17"/>
    </row>
    <row r="3" spans="1:7" ht="14.25" customHeight="1" x14ac:dyDescent="0.2">
      <c r="A3" s="15"/>
      <c r="B3" s="16"/>
      <c r="C3" s="16"/>
      <c r="D3" s="17"/>
      <c r="E3" s="17"/>
      <c r="F3" s="17"/>
    </row>
    <row r="4" spans="1:7" ht="14.25" customHeight="1" x14ac:dyDescent="0.2">
      <c r="A4" s="15"/>
      <c r="B4" s="18"/>
      <c r="C4" s="19"/>
      <c r="D4" s="17"/>
      <c r="E4" s="17"/>
      <c r="F4" s="17"/>
    </row>
    <row r="5" spans="1:7" ht="14.25" customHeight="1" x14ac:dyDescent="0.2">
      <c r="A5" s="15"/>
      <c r="B5" s="18"/>
      <c r="C5" s="19"/>
      <c r="D5" s="17"/>
      <c r="E5" s="17"/>
      <c r="F5" s="17"/>
    </row>
    <row r="6" spans="1:7" ht="14.25" customHeight="1" x14ac:dyDescent="0.2">
      <c r="B6" s="20"/>
      <c r="C6" s="21"/>
      <c r="F6" s="486"/>
      <c r="G6" s="486"/>
    </row>
    <row r="7" spans="1:7" ht="23.25" customHeight="1" x14ac:dyDescent="0.2">
      <c r="B7" s="20"/>
      <c r="C7" s="17"/>
      <c r="D7" s="17"/>
      <c r="F7" s="486"/>
      <c r="G7" s="486"/>
    </row>
    <row r="8" spans="1:7" ht="14.25" customHeight="1" x14ac:dyDescent="0.2">
      <c r="B8" s="488"/>
      <c r="C8" s="489"/>
      <c r="D8" s="489"/>
      <c r="E8" s="489"/>
      <c r="F8" s="490"/>
      <c r="G8" s="490"/>
    </row>
    <row r="9" spans="1:7" ht="14.25" customHeight="1" x14ac:dyDescent="0.2">
      <c r="B9" s="488"/>
      <c r="C9" s="491"/>
      <c r="D9" s="491"/>
      <c r="E9" s="491"/>
      <c r="F9" s="492"/>
      <c r="G9" s="492"/>
    </row>
    <row r="10" spans="1:7" ht="14.25" customHeight="1" x14ac:dyDescent="0.2">
      <c r="B10" s="488"/>
      <c r="C10" s="489"/>
      <c r="D10" s="489"/>
      <c r="E10" s="489"/>
      <c r="F10" s="490"/>
      <c r="G10" s="490"/>
    </row>
    <row r="11" spans="1:7" ht="14.25" customHeight="1" x14ac:dyDescent="0.2">
      <c r="B11" s="488"/>
      <c r="C11" s="489"/>
      <c r="D11" s="489"/>
      <c r="E11" s="489"/>
      <c r="F11" s="490"/>
      <c r="G11" s="490"/>
    </row>
    <row r="12" spans="1:7" ht="14.25" customHeight="1" x14ac:dyDescent="0.2">
      <c r="B12" s="488"/>
      <c r="C12" s="489"/>
      <c r="D12" s="489"/>
      <c r="E12" s="489"/>
      <c r="F12" s="490"/>
      <c r="G12" s="490"/>
    </row>
    <row r="13" spans="1:7" ht="14.25" customHeight="1" x14ac:dyDescent="0.2">
      <c r="B13" s="488"/>
      <c r="C13" s="489"/>
      <c r="D13" s="489"/>
      <c r="E13" s="489"/>
      <c r="F13" s="490"/>
      <c r="G13" s="490"/>
    </row>
    <row r="14" spans="1:7" ht="14.25" customHeight="1" x14ac:dyDescent="0.2">
      <c r="B14" s="488"/>
      <c r="C14" s="489"/>
      <c r="D14" s="489"/>
      <c r="E14" s="489"/>
      <c r="F14" s="490"/>
      <c r="G14" s="490"/>
    </row>
    <row r="15" spans="1:7" ht="14.25" customHeight="1" x14ac:dyDescent="0.2">
      <c r="B15" s="488"/>
      <c r="C15" s="489"/>
      <c r="D15" s="489"/>
      <c r="E15" s="489"/>
      <c r="F15" s="490"/>
      <c r="G15" s="490"/>
    </row>
    <row r="16" spans="1:7" ht="14.25" customHeight="1" x14ac:dyDescent="0.2">
      <c r="B16" s="488"/>
      <c r="C16" s="489"/>
      <c r="D16" s="489"/>
      <c r="E16" s="489"/>
      <c r="F16" s="490"/>
      <c r="G16" s="490"/>
    </row>
    <row r="17" spans="2:7" ht="14.25" customHeight="1" x14ac:dyDescent="0.2">
      <c r="B17" s="488"/>
      <c r="C17" s="493"/>
      <c r="D17" s="489"/>
      <c r="E17" s="489"/>
      <c r="F17" s="494"/>
      <c r="G17" s="494"/>
    </row>
    <row r="18" spans="2:7" ht="14.25" customHeight="1" x14ac:dyDescent="0.2">
      <c r="B18" s="488"/>
      <c r="C18" s="493"/>
      <c r="D18" s="489"/>
      <c r="E18" s="489"/>
      <c r="F18" s="494"/>
      <c r="G18" s="494"/>
    </row>
    <row r="19" spans="2:7" ht="14.25" customHeight="1" x14ac:dyDescent="0.2">
      <c r="B19" s="488"/>
      <c r="C19" s="493"/>
      <c r="D19" s="489"/>
      <c r="E19" s="489"/>
      <c r="F19" s="494"/>
      <c r="G19" s="494"/>
    </row>
    <row r="20" spans="2:7" ht="14.25" customHeight="1" x14ac:dyDescent="0.2">
      <c r="B20" s="488"/>
      <c r="C20" s="493"/>
      <c r="D20" s="489"/>
      <c r="E20" s="489"/>
      <c r="F20" s="494"/>
      <c r="G20" s="494"/>
    </row>
    <row r="21" spans="2:7" ht="14.25" customHeight="1" x14ac:dyDescent="0.2">
      <c r="B21" s="488"/>
      <c r="C21" s="493"/>
      <c r="D21" s="489"/>
      <c r="E21" s="489"/>
      <c r="F21" s="494"/>
      <c r="G21" s="494"/>
    </row>
    <row r="22" spans="2:7" ht="14.25" customHeight="1" x14ac:dyDescent="0.2">
      <c r="B22" s="488"/>
      <c r="C22" s="493"/>
      <c r="D22" s="489"/>
      <c r="E22" s="489"/>
      <c r="F22" s="494"/>
      <c r="G22" s="494"/>
    </row>
    <row r="23" spans="2:7" ht="14.25" customHeight="1" x14ac:dyDescent="0.2">
      <c r="B23" s="488"/>
      <c r="C23" s="489"/>
      <c r="D23" s="489"/>
      <c r="E23" s="489"/>
      <c r="F23" s="490"/>
      <c r="G23" s="490"/>
    </row>
    <row r="24" spans="2:7" ht="14.25" customHeight="1" x14ac:dyDescent="0.2">
      <c r="B24" s="488"/>
      <c r="C24" s="491"/>
      <c r="D24" s="491"/>
      <c r="E24" s="491"/>
      <c r="F24" s="492"/>
      <c r="G24" s="492"/>
    </row>
    <row r="25" spans="2:7" ht="14.25" customHeight="1" x14ac:dyDescent="0.2">
      <c r="B25" s="488"/>
      <c r="C25" s="491"/>
      <c r="D25" s="491"/>
      <c r="E25" s="491"/>
      <c r="F25" s="492"/>
      <c r="G25" s="492"/>
    </row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36"/>
  <sheetViews>
    <sheetView topLeftCell="A2" zoomScale="110" zoomScaleNormal="110" workbookViewId="0">
      <selection activeCell="H28" sqref="H28"/>
    </sheetView>
  </sheetViews>
  <sheetFormatPr baseColWidth="10" defaultColWidth="11.42578125" defaultRowHeight="14.25" x14ac:dyDescent="0.2"/>
  <cols>
    <col min="1" max="2" width="4.28515625" style="233" customWidth="1"/>
    <col min="3" max="3" width="45.28515625" style="233" customWidth="1"/>
    <col min="4" max="14" width="14.28515625" style="233" customWidth="1"/>
    <col min="15" max="16384" width="11.42578125" style="233"/>
  </cols>
  <sheetData>
    <row r="1" spans="1:14" ht="18.75" customHeight="1" x14ac:dyDescent="0.2"/>
    <row r="2" spans="1:14" ht="18.75" customHeight="1" x14ac:dyDescent="0.2">
      <c r="A2" s="250" t="s">
        <v>31</v>
      </c>
      <c r="B2" s="276"/>
      <c r="C2" s="276"/>
      <c r="D2" s="275"/>
      <c r="E2" s="275"/>
    </row>
    <row r="3" spans="1:14" ht="14.25" customHeight="1" x14ac:dyDescent="0.2">
      <c r="A3" s="250"/>
      <c r="B3" s="276"/>
      <c r="C3" s="276"/>
      <c r="D3" s="275"/>
      <c r="E3" s="275"/>
    </row>
    <row r="4" spans="1:14" ht="14.25" customHeight="1" x14ac:dyDescent="0.2">
      <c r="A4" s="250"/>
      <c r="B4" s="249"/>
      <c r="C4" s="495"/>
      <c r="D4" s="275"/>
      <c r="E4" s="275"/>
    </row>
    <row r="5" spans="1:14" ht="14.25" customHeight="1" x14ac:dyDescent="0.2">
      <c r="A5" s="250"/>
      <c r="B5" s="444"/>
      <c r="C5" s="444"/>
      <c r="D5" s="444"/>
      <c r="E5" s="444"/>
      <c r="F5" s="274"/>
      <c r="G5" s="274"/>
      <c r="H5" s="274"/>
      <c r="I5" s="274"/>
      <c r="J5" s="274"/>
      <c r="K5" s="274"/>
      <c r="L5" s="274"/>
      <c r="M5" s="274"/>
      <c r="N5" s="274"/>
    </row>
    <row r="6" spans="1:14" ht="14.25" customHeight="1" x14ac:dyDescent="0.25">
      <c r="B6" s="518"/>
      <c r="C6" s="519" t="s">
        <v>711</v>
      </c>
      <c r="D6" s="520" t="s">
        <v>117</v>
      </c>
      <c r="E6" s="520" t="s">
        <v>118</v>
      </c>
    </row>
    <row r="7" spans="1:14" ht="14.25" customHeight="1" x14ac:dyDescent="0.2">
      <c r="B7" s="518"/>
      <c r="C7" s="518"/>
      <c r="D7" s="579" t="s">
        <v>712</v>
      </c>
      <c r="E7" s="579"/>
    </row>
    <row r="8" spans="1:14" x14ac:dyDescent="0.2">
      <c r="B8" s="518"/>
      <c r="C8" s="518"/>
      <c r="D8" s="520" t="s">
        <v>713</v>
      </c>
      <c r="E8" s="520" t="s">
        <v>714</v>
      </c>
    </row>
    <row r="9" spans="1:14" ht="14.25" customHeight="1" x14ac:dyDescent="0.2">
      <c r="B9" s="518">
        <v>1</v>
      </c>
      <c r="C9" s="518" t="s">
        <v>715</v>
      </c>
      <c r="D9" s="521"/>
      <c r="E9" s="521"/>
    </row>
    <row r="10" spans="1:14" ht="14.25" customHeight="1" x14ac:dyDescent="0.2">
      <c r="B10" s="518">
        <v>2</v>
      </c>
      <c r="C10" s="518" t="s">
        <v>436</v>
      </c>
      <c r="D10" s="521"/>
      <c r="E10" s="521"/>
    </row>
    <row r="11" spans="1:14" ht="14.25" customHeight="1" x14ac:dyDescent="0.2">
      <c r="B11" s="518">
        <v>3</v>
      </c>
      <c r="C11" s="518" t="s">
        <v>497</v>
      </c>
      <c r="D11" s="521"/>
      <c r="E11" s="521"/>
    </row>
    <row r="12" spans="1:14" ht="14.25" customHeight="1" x14ac:dyDescent="0.2">
      <c r="B12" s="518">
        <v>4</v>
      </c>
      <c r="C12" s="518" t="s">
        <v>498</v>
      </c>
      <c r="D12" s="521"/>
      <c r="E12" s="521"/>
    </row>
    <row r="13" spans="1:14" ht="14.25" customHeight="1" x14ac:dyDescent="0.2">
      <c r="B13" s="518">
        <v>5</v>
      </c>
      <c r="C13" s="518" t="s">
        <v>499</v>
      </c>
      <c r="D13" s="521"/>
      <c r="E13" s="521"/>
    </row>
    <row r="14" spans="1:14" ht="14.25" customHeight="1" x14ac:dyDescent="0.25">
      <c r="B14" s="518">
        <v>6</v>
      </c>
      <c r="C14" s="522" t="s">
        <v>481</v>
      </c>
      <c r="D14" s="521"/>
      <c r="E14" s="521"/>
    </row>
    <row r="15" spans="1:14" ht="14.25" customHeight="1" x14ac:dyDescent="0.2">
      <c r="B15" s="518">
        <v>7</v>
      </c>
      <c r="C15" s="518" t="s">
        <v>482</v>
      </c>
      <c r="D15" s="521">
        <v>5802845.9142100001</v>
      </c>
      <c r="E15" s="521">
        <v>5802845.9142100001</v>
      </c>
    </row>
    <row r="16" spans="1:14" ht="14.25" customHeight="1" x14ac:dyDescent="0.2">
      <c r="B16" s="518">
        <v>8</v>
      </c>
      <c r="C16" s="518" t="s">
        <v>483</v>
      </c>
      <c r="D16" s="521">
        <v>7570832.1810799967</v>
      </c>
      <c r="E16" s="521">
        <v>7567053.1816400001</v>
      </c>
    </row>
    <row r="17" spans="2:5" ht="14.25" customHeight="1" x14ac:dyDescent="0.2">
      <c r="B17" s="518">
        <v>9</v>
      </c>
      <c r="C17" s="518" t="s">
        <v>484</v>
      </c>
      <c r="D17" s="521">
        <v>315093.93302</v>
      </c>
      <c r="E17" s="521">
        <v>315084.17849999998</v>
      </c>
    </row>
    <row r="18" spans="2:5" ht="14.25" customHeight="1" x14ac:dyDescent="0.2">
      <c r="B18" s="518">
        <v>10</v>
      </c>
      <c r="C18" s="518" t="s">
        <v>485</v>
      </c>
      <c r="D18" s="521">
        <v>46564.200400000002</v>
      </c>
      <c r="E18" s="521">
        <v>46564.200400000002</v>
      </c>
    </row>
    <row r="19" spans="2:5" ht="14.25" customHeight="1" x14ac:dyDescent="0.2">
      <c r="B19" s="518">
        <v>11</v>
      </c>
      <c r="C19" s="518" t="s">
        <v>486</v>
      </c>
      <c r="D19" s="521">
        <v>14883.889490000001</v>
      </c>
      <c r="E19" s="521">
        <v>14883.889490000001</v>
      </c>
    </row>
    <row r="20" spans="2:5" ht="14.25" customHeight="1" x14ac:dyDescent="0.2">
      <c r="B20" s="518">
        <v>12</v>
      </c>
      <c r="C20" s="518" t="s">
        <v>487</v>
      </c>
      <c r="D20" s="521">
        <v>54488816.67067001</v>
      </c>
      <c r="E20" s="521">
        <v>54378675.165830001</v>
      </c>
    </row>
    <row r="21" spans="2:5" ht="14.25" customHeight="1" x14ac:dyDescent="0.2">
      <c r="B21" s="518">
        <v>13</v>
      </c>
      <c r="C21" s="518"/>
      <c r="D21" s="521"/>
      <c r="E21" s="521"/>
    </row>
    <row r="22" spans="2:5" ht="14.25" customHeight="1" x14ac:dyDescent="0.2">
      <c r="B22" s="518">
        <v>22</v>
      </c>
      <c r="C22" s="518"/>
      <c r="D22" s="521"/>
      <c r="E22" s="521"/>
    </row>
    <row r="23" spans="2:5" ht="14.25" customHeight="1" x14ac:dyDescent="0.25">
      <c r="B23" s="518">
        <v>23</v>
      </c>
      <c r="C23" s="522" t="s">
        <v>488</v>
      </c>
      <c r="D23" s="521">
        <f>SUM(D15:D22)</f>
        <v>68239036.788870007</v>
      </c>
      <c r="E23" s="521">
        <f>SUM(E15:E22)</f>
        <v>68125106.530070007</v>
      </c>
    </row>
    <row r="24" spans="2:5" ht="14.25" customHeight="1" x14ac:dyDescent="0.25">
      <c r="B24" s="518">
        <v>24</v>
      </c>
      <c r="C24" s="522" t="s">
        <v>489</v>
      </c>
      <c r="D24" s="521">
        <f>D23</f>
        <v>68239036.788870007</v>
      </c>
      <c r="E24" s="521">
        <f>E23</f>
        <v>68125106.530070007</v>
      </c>
    </row>
    <row r="25" spans="2:5" ht="14.25" customHeight="1" x14ac:dyDescent="0.2">
      <c r="B25" s="444"/>
      <c r="C25" s="444"/>
      <c r="D25" s="444"/>
      <c r="E25" s="444"/>
    </row>
    <row r="26" spans="2:5" ht="14.25" customHeight="1" x14ac:dyDescent="0.2">
      <c r="B26" s="274"/>
      <c r="C26" s="274"/>
      <c r="D26" s="274"/>
      <c r="E26" s="274"/>
    </row>
    <row r="27" spans="2:5" ht="14.25" customHeight="1" x14ac:dyDescent="0.2">
      <c r="B27" s="274"/>
      <c r="C27" s="274"/>
      <c r="D27" s="274"/>
      <c r="E27" s="274"/>
    </row>
    <row r="28" spans="2:5" ht="14.25" customHeight="1" x14ac:dyDescent="0.2">
      <c r="B28" s="274"/>
      <c r="C28" s="274"/>
      <c r="D28" s="274"/>
      <c r="E28" s="274"/>
    </row>
    <row r="29" spans="2:5" ht="14.25" customHeight="1" x14ac:dyDescent="0.2"/>
    <row r="30" spans="2:5" ht="14.25" customHeight="1" x14ac:dyDescent="0.2"/>
    <row r="31" spans="2:5" ht="14.25" customHeight="1" x14ac:dyDescent="0.2"/>
    <row r="32" spans="2:5" ht="14.25" customHeight="1" x14ac:dyDescent="0.2"/>
    <row r="33" spans="6:14" x14ac:dyDescent="0.2">
      <c r="F33" s="274"/>
      <c r="G33" s="274"/>
      <c r="H33" s="274"/>
      <c r="I33" s="274"/>
      <c r="J33" s="274"/>
      <c r="K33" s="274"/>
      <c r="L33" s="274"/>
      <c r="M33" s="274"/>
      <c r="N33" s="274"/>
    </row>
    <row r="34" spans="6:14" x14ac:dyDescent="0.2">
      <c r="F34" s="274"/>
      <c r="G34" s="274"/>
      <c r="H34" s="274"/>
      <c r="I34" s="274"/>
      <c r="J34" s="274"/>
      <c r="K34" s="274"/>
      <c r="L34" s="274"/>
      <c r="M34" s="274"/>
      <c r="N34" s="274"/>
    </row>
    <row r="35" spans="6:14" x14ac:dyDescent="0.2">
      <c r="F35" s="274"/>
      <c r="G35" s="274"/>
      <c r="H35" s="274"/>
      <c r="I35" s="274"/>
      <c r="J35" s="274"/>
      <c r="K35" s="274"/>
      <c r="L35" s="274"/>
      <c r="M35" s="274"/>
      <c r="N35" s="274"/>
    </row>
    <row r="36" spans="6:14" x14ac:dyDescent="0.2">
      <c r="F36" s="274"/>
      <c r="G36" s="274"/>
      <c r="H36" s="274"/>
      <c r="I36" s="274"/>
      <c r="J36" s="274"/>
      <c r="K36" s="274"/>
      <c r="L36" s="274"/>
      <c r="M36" s="274"/>
      <c r="N36" s="274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92D050"/>
  </sheetPr>
  <dimension ref="A1:Z25"/>
  <sheetViews>
    <sheetView topLeftCell="D7" zoomScaleNormal="100" workbookViewId="0">
      <selection activeCell="E24" sqref="E24"/>
    </sheetView>
  </sheetViews>
  <sheetFormatPr baseColWidth="10" defaultColWidth="11.42578125" defaultRowHeight="14.25" x14ac:dyDescent="0.2"/>
  <cols>
    <col min="1" max="2" width="4.28515625" style="14" customWidth="1"/>
    <col min="3" max="3" width="45.28515625" style="14" bestFit="1" customWidth="1"/>
    <col min="4" max="4" width="11.28515625" style="14" bestFit="1" customWidth="1"/>
    <col min="5" max="5" width="9.5703125" style="14" bestFit="1" customWidth="1"/>
    <col min="6" max="6" width="10.85546875" style="14" bestFit="1" customWidth="1"/>
    <col min="7" max="7" width="9.7109375" style="14" bestFit="1" customWidth="1"/>
    <col min="8" max="8" width="7.7109375" style="14" bestFit="1" customWidth="1"/>
    <col min="9" max="9" width="9.5703125" style="14" bestFit="1" customWidth="1"/>
    <col min="10" max="10" width="9" style="14" bestFit="1" customWidth="1"/>
    <col min="11" max="11" width="8.5703125" style="14" bestFit="1" customWidth="1"/>
    <col min="12" max="12" width="8.42578125" style="14" bestFit="1" customWidth="1"/>
    <col min="13" max="13" width="7.7109375" style="14" bestFit="1" customWidth="1"/>
    <col min="14" max="14" width="11.85546875" style="14" bestFit="1" customWidth="1"/>
    <col min="15" max="15" width="10.28515625" style="14" bestFit="1" customWidth="1"/>
    <col min="16" max="16" width="9.42578125" style="14" bestFit="1" customWidth="1"/>
    <col min="17" max="17" width="8.7109375" style="14" bestFit="1" customWidth="1"/>
    <col min="18" max="18" width="8.5703125" style="14" bestFit="1" customWidth="1"/>
    <col min="19" max="19" width="8.140625" style="14" bestFit="1" customWidth="1"/>
    <col min="20" max="20" width="7.5703125" style="14" bestFit="1" customWidth="1"/>
    <col min="21" max="21" width="7.7109375" style="14" bestFit="1" customWidth="1"/>
    <col min="22" max="22" width="11.85546875" style="14" bestFit="1" customWidth="1"/>
    <col min="23" max="24" width="11.42578125" style="14"/>
    <col min="25" max="25" width="14.7109375" style="14" bestFit="1" customWidth="1"/>
    <col min="26" max="16384" width="11.42578125" style="14"/>
  </cols>
  <sheetData>
    <row r="1" spans="1:26" ht="18.75" customHeight="1" x14ac:dyDescent="0.2"/>
    <row r="2" spans="1:26" ht="18.75" customHeight="1" x14ac:dyDescent="0.2">
      <c r="A2" s="15" t="s">
        <v>33</v>
      </c>
      <c r="B2" s="16"/>
      <c r="C2" s="16"/>
      <c r="D2" s="17"/>
      <c r="E2" s="17"/>
      <c r="F2" s="17"/>
      <c r="G2" s="17"/>
      <c r="H2" s="17"/>
      <c r="L2" s="16"/>
    </row>
    <row r="3" spans="1:26" ht="15" customHeight="1" x14ac:dyDescent="0.2">
      <c r="A3" s="15"/>
      <c r="B3" s="16"/>
      <c r="C3" s="16"/>
      <c r="D3" s="17"/>
      <c r="E3" s="17"/>
      <c r="F3" s="17"/>
      <c r="G3" s="17"/>
      <c r="H3" s="17"/>
      <c r="L3" s="16"/>
    </row>
    <row r="4" spans="1:26" ht="14.25" customHeight="1" x14ac:dyDescent="0.2">
      <c r="A4" s="15"/>
      <c r="B4" s="18" t="s">
        <v>116</v>
      </c>
      <c r="C4" s="19"/>
      <c r="D4" s="17"/>
      <c r="E4" s="17"/>
      <c r="F4" s="17"/>
      <c r="G4" s="17"/>
      <c r="H4" s="17"/>
      <c r="L4" s="19"/>
    </row>
    <row r="5" spans="1:26" ht="14.25" customHeight="1" x14ac:dyDescent="0.2">
      <c r="A5" s="15"/>
      <c r="B5" s="17"/>
      <c r="C5" s="17"/>
      <c r="D5" s="17"/>
      <c r="E5" s="17"/>
      <c r="F5" s="17"/>
      <c r="G5" s="17"/>
      <c r="H5" s="17"/>
    </row>
    <row r="6" spans="1:26" s="50" customFormat="1" ht="14.2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50" customFormat="1" ht="14.2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6" s="50" customFormat="1" ht="14.25" customHeight="1" thickBot="1" x14ac:dyDescent="0.25">
      <c r="B8" s="15"/>
      <c r="C8" s="17"/>
      <c r="D8" s="17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50" customFormat="1" ht="14.25" customHeight="1" x14ac:dyDescent="0.2">
      <c r="B9" s="14"/>
      <c r="C9" s="17"/>
      <c r="D9" s="17"/>
      <c r="E9" s="44" t="s">
        <v>117</v>
      </c>
      <c r="F9" s="49" t="s">
        <v>118</v>
      </c>
      <c r="G9" s="49" t="s">
        <v>119</v>
      </c>
      <c r="H9" s="49" t="s">
        <v>120</v>
      </c>
      <c r="I9" s="49" t="s">
        <v>121</v>
      </c>
      <c r="J9" s="49" t="s">
        <v>122</v>
      </c>
      <c r="K9" s="49" t="s">
        <v>123</v>
      </c>
      <c r="L9" s="49" t="s">
        <v>447</v>
      </c>
      <c r="M9" s="49" t="s">
        <v>448</v>
      </c>
      <c r="N9" s="49" t="s">
        <v>449</v>
      </c>
      <c r="O9" s="49" t="s">
        <v>450</v>
      </c>
      <c r="P9" s="49" t="s">
        <v>451</v>
      </c>
      <c r="Q9" s="49" t="s">
        <v>452</v>
      </c>
      <c r="R9" s="49"/>
      <c r="S9" s="49" t="s">
        <v>453</v>
      </c>
      <c r="T9" s="49" t="s">
        <v>454</v>
      </c>
      <c r="U9" s="49" t="s">
        <v>455</v>
      </c>
      <c r="V9" s="49" t="s">
        <v>456</v>
      </c>
      <c r="W9" s="49"/>
      <c r="X9" s="49"/>
      <c r="Y9" s="49" t="s">
        <v>457</v>
      </c>
      <c r="Z9" s="63" t="s">
        <v>458</v>
      </c>
    </row>
    <row r="10" spans="1:26" s="50" customFormat="1" ht="14.25" customHeight="1" thickBot="1" x14ac:dyDescent="0.25">
      <c r="C10" s="142"/>
      <c r="D10" s="142"/>
      <c r="E10" s="151" t="s">
        <v>459</v>
      </c>
      <c r="F10" s="13" t="s">
        <v>460</v>
      </c>
      <c r="G10" s="13" t="s">
        <v>461</v>
      </c>
      <c r="H10" s="13" t="s">
        <v>462</v>
      </c>
      <c r="I10" s="13" t="s">
        <v>463</v>
      </c>
      <c r="J10" s="13" t="s">
        <v>464</v>
      </c>
      <c r="K10" s="13" t="s">
        <v>465</v>
      </c>
      <c r="L10" s="13" t="s">
        <v>466</v>
      </c>
      <c r="M10" s="13" t="s">
        <v>467</v>
      </c>
      <c r="N10" s="13" t="s">
        <v>468</v>
      </c>
      <c r="O10" s="13" t="s">
        <v>469</v>
      </c>
      <c r="P10" s="13" t="s">
        <v>470</v>
      </c>
      <c r="Q10" s="13" t="s">
        <v>471</v>
      </c>
      <c r="R10" s="13" t="s">
        <v>472</v>
      </c>
      <c r="S10" s="13" t="s">
        <v>473</v>
      </c>
      <c r="T10" s="13" t="s">
        <v>474</v>
      </c>
      <c r="U10" s="13" t="s">
        <v>475</v>
      </c>
      <c r="V10" s="13" t="s">
        <v>476</v>
      </c>
      <c r="W10" s="13" t="s">
        <v>477</v>
      </c>
      <c r="X10" s="13" t="s">
        <v>478</v>
      </c>
      <c r="Y10" s="13" t="s">
        <v>479</v>
      </c>
      <c r="Z10" s="62" t="s">
        <v>480</v>
      </c>
    </row>
    <row r="11" spans="1:26" s="50" customFormat="1" ht="14.25" customHeight="1" x14ac:dyDescent="0.2">
      <c r="C11" s="44">
        <v>1</v>
      </c>
      <c r="D11" s="11"/>
      <c r="E11" s="7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s="50" customFormat="1" ht="14.25" customHeight="1" x14ac:dyDescent="0.2">
      <c r="C12" s="45">
        <v>2</v>
      </c>
      <c r="D12" s="12"/>
      <c r="E12" s="81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50" customFormat="1" ht="14.25" customHeight="1" x14ac:dyDescent="0.2">
      <c r="C13" s="45">
        <v>3</v>
      </c>
      <c r="D13" s="12"/>
      <c r="E13" s="81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50" customFormat="1" ht="14.25" customHeight="1" x14ac:dyDescent="0.2">
      <c r="C14" s="45">
        <v>4</v>
      </c>
      <c r="D14" s="12"/>
      <c r="E14" s="81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x14ac:dyDescent="0.2">
      <c r="B15" s="50"/>
      <c r="C15" s="45">
        <v>5</v>
      </c>
      <c r="D15" s="12"/>
      <c r="E15" s="81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5" thickBot="1" x14ac:dyDescent="0.25">
      <c r="B16" s="50"/>
      <c r="C16" s="46">
        <v>6</v>
      </c>
      <c r="D16" s="301" t="s">
        <v>481</v>
      </c>
      <c r="E16" s="152"/>
      <c r="F16" s="137"/>
      <c r="G16" s="137"/>
      <c r="H16" s="137"/>
      <c r="I16" s="13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2:26" x14ac:dyDescent="0.2">
      <c r="B17" s="50"/>
      <c r="C17" s="300">
        <v>7</v>
      </c>
      <c r="D17" s="303" t="s">
        <v>482</v>
      </c>
      <c r="E17" s="299">
        <v>51713.437449999998</v>
      </c>
      <c r="F17" s="299">
        <v>131814.56461</v>
      </c>
      <c r="G17" s="299">
        <v>271542.42055000004</v>
      </c>
      <c r="H17" s="299">
        <v>247921.54771000001</v>
      </c>
      <c r="I17" s="299">
        <v>3339.3476799999999</v>
      </c>
      <c r="J17" s="299">
        <v>1677685.41609</v>
      </c>
      <c r="K17" s="299">
        <v>374313.73720999999</v>
      </c>
      <c r="L17" s="299">
        <v>66187.907130000007</v>
      </c>
      <c r="M17" s="299">
        <v>7772.6040499999999</v>
      </c>
      <c r="N17" s="299">
        <v>87392.635370000004</v>
      </c>
      <c r="O17" s="299">
        <v>278951.45986</v>
      </c>
      <c r="P17" s="299">
        <v>1989905.2405500002</v>
      </c>
      <c r="Q17" s="299">
        <v>42145.45031</v>
      </c>
      <c r="R17" s="299">
        <v>516107.49025000003</v>
      </c>
      <c r="S17" s="299">
        <v>0</v>
      </c>
      <c r="T17" s="299">
        <v>0</v>
      </c>
      <c r="U17" s="299">
        <v>10050.835349999999</v>
      </c>
      <c r="V17" s="299">
        <v>355.09630000000004</v>
      </c>
      <c r="W17" s="299">
        <v>357.32785000000001</v>
      </c>
      <c r="X17" s="299">
        <v>0</v>
      </c>
      <c r="Y17" s="306">
        <v>0</v>
      </c>
      <c r="Z17" s="306">
        <v>45289.39589</v>
      </c>
    </row>
    <row r="18" spans="2:26" x14ac:dyDescent="0.2">
      <c r="B18" s="50"/>
      <c r="C18" s="300">
        <v>8</v>
      </c>
      <c r="D18" s="304" t="s">
        <v>483</v>
      </c>
      <c r="E18" s="299">
        <v>222703.04178999999</v>
      </c>
      <c r="F18" s="299">
        <v>25353.2382</v>
      </c>
      <c r="G18" s="299">
        <v>201532.09412999998</v>
      </c>
      <c r="H18" s="299">
        <v>20149.321189999999</v>
      </c>
      <c r="I18" s="299">
        <v>13895.466339999999</v>
      </c>
      <c r="J18" s="299">
        <v>681759.21687999996</v>
      </c>
      <c r="K18" s="299">
        <v>415561.76145999995</v>
      </c>
      <c r="L18" s="299">
        <v>109219.50167</v>
      </c>
      <c r="M18" s="299">
        <v>55707.540519999995</v>
      </c>
      <c r="N18" s="299">
        <v>37442.138449999999</v>
      </c>
      <c r="O18" s="299">
        <v>54225.013279999999</v>
      </c>
      <c r="P18" s="299">
        <v>2005362.1118100001</v>
      </c>
      <c r="Q18" s="299">
        <v>191938.85798</v>
      </c>
      <c r="R18" s="299">
        <v>126492.42334000001</v>
      </c>
      <c r="S18" s="299">
        <v>0</v>
      </c>
      <c r="T18" s="299">
        <v>28510.126929999999</v>
      </c>
      <c r="U18" s="299">
        <v>56808.966090000002</v>
      </c>
      <c r="V18" s="299">
        <v>82406.778999999995</v>
      </c>
      <c r="W18" s="299">
        <v>74944.311199999996</v>
      </c>
      <c r="X18" s="299">
        <v>13186.17369</v>
      </c>
      <c r="Y18" s="306">
        <v>0</v>
      </c>
      <c r="Z18" s="306">
        <v>3153634.0971299997</v>
      </c>
    </row>
    <row r="19" spans="2:26" x14ac:dyDescent="0.2">
      <c r="B19" s="50"/>
      <c r="C19" s="300">
        <v>9</v>
      </c>
      <c r="D19" s="304" t="s">
        <v>484</v>
      </c>
      <c r="E19" s="299">
        <v>3427.2346499999999</v>
      </c>
      <c r="F19" s="299">
        <v>0</v>
      </c>
      <c r="G19" s="299">
        <v>5790.6818500000008</v>
      </c>
      <c r="H19" s="299">
        <v>0</v>
      </c>
      <c r="I19" s="299">
        <v>0</v>
      </c>
      <c r="J19" s="299">
        <v>10525.747649999999</v>
      </c>
      <c r="K19" s="299">
        <v>4967.8905700000005</v>
      </c>
      <c r="L19" s="299">
        <v>4309.3732099999997</v>
      </c>
      <c r="M19" s="299">
        <v>8996.2432499999995</v>
      </c>
      <c r="N19" s="299">
        <v>24.70365</v>
      </c>
      <c r="O19" s="299">
        <v>11784.202160000001</v>
      </c>
      <c r="P19" s="299">
        <v>115646.42903</v>
      </c>
      <c r="Q19" s="299">
        <v>6649.44373</v>
      </c>
      <c r="R19" s="299">
        <v>215.96311</v>
      </c>
      <c r="S19" s="299">
        <v>0</v>
      </c>
      <c r="T19" s="299">
        <v>0</v>
      </c>
      <c r="U19" s="299">
        <v>0.65029000000000003</v>
      </c>
      <c r="V19" s="299">
        <v>3195.3582900000001</v>
      </c>
      <c r="W19" s="299">
        <v>422.73462000000001</v>
      </c>
      <c r="X19" s="299">
        <v>0</v>
      </c>
      <c r="Y19" s="306">
        <v>0</v>
      </c>
      <c r="Z19" s="306">
        <v>139137.27695999999</v>
      </c>
    </row>
    <row r="20" spans="2:26" x14ac:dyDescent="0.2">
      <c r="B20" s="50"/>
      <c r="C20" s="300">
        <v>10</v>
      </c>
      <c r="D20" s="304" t="s">
        <v>485</v>
      </c>
      <c r="E20" s="299">
        <v>319.99860000000001</v>
      </c>
      <c r="F20" s="299">
        <v>0</v>
      </c>
      <c r="G20" s="299">
        <v>3577.1310000000003</v>
      </c>
      <c r="H20" s="299">
        <v>0</v>
      </c>
      <c r="I20" s="299">
        <v>0</v>
      </c>
      <c r="J20" s="299">
        <v>3709.9962</v>
      </c>
      <c r="K20" s="299">
        <v>22964.537700000001</v>
      </c>
      <c r="L20" s="299">
        <v>0</v>
      </c>
      <c r="M20" s="299">
        <v>1557.7557199999999</v>
      </c>
      <c r="N20" s="299">
        <v>1066.6575</v>
      </c>
      <c r="O20" s="299">
        <v>0</v>
      </c>
      <c r="P20" s="299">
        <v>0</v>
      </c>
      <c r="Q20" s="299">
        <v>3092.058</v>
      </c>
      <c r="R20" s="299">
        <v>3900.6288</v>
      </c>
      <c r="S20" s="299">
        <v>2.6780000000000002E-2</v>
      </c>
      <c r="T20" s="299">
        <v>0</v>
      </c>
      <c r="U20" s="299">
        <v>0</v>
      </c>
      <c r="V20" s="299">
        <v>3175.4178000000002</v>
      </c>
      <c r="W20" s="299">
        <v>3199.9922999999999</v>
      </c>
      <c r="X20" s="299">
        <v>0</v>
      </c>
      <c r="Y20" s="306">
        <v>0</v>
      </c>
      <c r="Z20" s="306">
        <v>0</v>
      </c>
    </row>
    <row r="21" spans="2:26" x14ac:dyDescent="0.2">
      <c r="B21" s="50"/>
      <c r="C21" s="300">
        <v>11</v>
      </c>
      <c r="D21" s="304" t="s">
        <v>486</v>
      </c>
      <c r="E21" s="299">
        <v>0</v>
      </c>
      <c r="F21" s="299">
        <v>0</v>
      </c>
      <c r="G21" s="299">
        <v>0</v>
      </c>
      <c r="H21" s="299">
        <v>0</v>
      </c>
      <c r="I21" s="299">
        <v>0</v>
      </c>
      <c r="J21" s="299">
        <v>0</v>
      </c>
      <c r="K21" s="299">
        <v>0</v>
      </c>
      <c r="L21" s="299">
        <v>0</v>
      </c>
      <c r="M21" s="299">
        <v>0</v>
      </c>
      <c r="N21" s="299">
        <v>443.30770999999999</v>
      </c>
      <c r="O21" s="299">
        <v>0</v>
      </c>
      <c r="P21" s="299">
        <v>9306.1382099999992</v>
      </c>
      <c r="Q21" s="299">
        <v>0</v>
      </c>
      <c r="R21" s="299">
        <v>0</v>
      </c>
      <c r="S21" s="299">
        <v>5000.2749400000002</v>
      </c>
      <c r="T21" s="299">
        <v>0</v>
      </c>
      <c r="U21" s="299">
        <v>0</v>
      </c>
      <c r="V21" s="299">
        <v>0</v>
      </c>
      <c r="W21" s="299">
        <v>134.16863000000001</v>
      </c>
      <c r="X21" s="299">
        <v>0</v>
      </c>
      <c r="Y21" s="306">
        <v>0</v>
      </c>
      <c r="Z21" s="306">
        <v>0</v>
      </c>
    </row>
    <row r="22" spans="2:26" ht="15" thickBot="1" x14ac:dyDescent="0.25">
      <c r="B22" s="50"/>
      <c r="C22" s="300">
        <v>12</v>
      </c>
      <c r="D22" s="305" t="s">
        <v>487</v>
      </c>
      <c r="E22" s="299">
        <v>381407.50118000002</v>
      </c>
      <c r="F22" s="299">
        <v>249.36699999999999</v>
      </c>
      <c r="G22" s="299">
        <v>130146.55717</v>
      </c>
      <c r="H22" s="299">
        <v>36390.608</v>
      </c>
      <c r="I22" s="299">
        <v>14283.359</v>
      </c>
      <c r="J22" s="299">
        <v>642220.80110000004</v>
      </c>
      <c r="K22" s="299">
        <v>142809.87622999999</v>
      </c>
      <c r="L22" s="299">
        <v>94840.315759999998</v>
      </c>
      <c r="M22" s="299">
        <v>61049.212</v>
      </c>
      <c r="N22" s="299">
        <v>10602.523999999999</v>
      </c>
      <c r="O22" s="299">
        <v>13115.472999999998</v>
      </c>
      <c r="P22" s="299">
        <v>8626752.9565600008</v>
      </c>
      <c r="Q22" s="299">
        <v>115320.34148999999</v>
      </c>
      <c r="R22" s="299">
        <v>61103.933000000005</v>
      </c>
      <c r="S22" s="299">
        <v>0</v>
      </c>
      <c r="T22" s="299">
        <v>26110.817739999999</v>
      </c>
      <c r="U22" s="299">
        <v>181965.81991999998</v>
      </c>
      <c r="V22" s="299">
        <v>63054.76455</v>
      </c>
      <c r="W22" s="299">
        <v>52696.147809999995</v>
      </c>
      <c r="X22" s="299">
        <v>949.27</v>
      </c>
      <c r="Y22" s="306">
        <v>0</v>
      </c>
      <c r="Z22" s="306">
        <v>43833747.02516</v>
      </c>
    </row>
    <row r="23" spans="2:26" x14ac:dyDescent="0.2">
      <c r="B23" s="50"/>
      <c r="C23" s="46">
        <v>22</v>
      </c>
      <c r="D23" s="302"/>
      <c r="E23" s="152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306">
        <f ca="1">SUM(E23:Y23)</f>
        <v>0</v>
      </c>
      <c r="Z23" s="289"/>
    </row>
    <row r="24" spans="2:26" x14ac:dyDescent="0.2">
      <c r="B24" s="50"/>
      <c r="C24" s="46">
        <v>23</v>
      </c>
      <c r="D24" s="290" t="s">
        <v>488</v>
      </c>
      <c r="E24" s="152">
        <f>SUM(E17:E23)</f>
        <v>659571.21366999997</v>
      </c>
      <c r="F24" s="152">
        <f t="shared" ref="F24:X24" si="0">SUM(F17:F23)</f>
        <v>157417.16980999999</v>
      </c>
      <c r="G24" s="152">
        <f t="shared" si="0"/>
        <v>612588.88470000005</v>
      </c>
      <c r="H24" s="152">
        <f t="shared" si="0"/>
        <v>304461.47690000001</v>
      </c>
      <c r="I24" s="152">
        <f t="shared" si="0"/>
        <v>31518.173019999998</v>
      </c>
      <c r="J24" s="152">
        <f t="shared" si="0"/>
        <v>3015901.1779199997</v>
      </c>
      <c r="K24" s="152">
        <f t="shared" si="0"/>
        <v>960617.80316999997</v>
      </c>
      <c r="L24" s="152">
        <f t="shared" si="0"/>
        <v>274557.09776999999</v>
      </c>
      <c r="M24" s="152">
        <f t="shared" si="0"/>
        <v>135083.35554000002</v>
      </c>
      <c r="N24" s="152">
        <f t="shared" si="0"/>
        <v>136971.96667999998</v>
      </c>
      <c r="O24" s="152">
        <f t="shared" si="0"/>
        <v>358076.1483</v>
      </c>
      <c r="P24" s="152">
        <f t="shared" si="0"/>
        <v>12746972.876160001</v>
      </c>
      <c r="Q24" s="152">
        <f t="shared" si="0"/>
        <v>359146.15151</v>
      </c>
      <c r="R24" s="152">
        <f t="shared" si="0"/>
        <v>707820.43849999993</v>
      </c>
      <c r="S24" s="152">
        <f t="shared" si="0"/>
        <v>5000.3017200000004</v>
      </c>
      <c r="T24" s="152">
        <f t="shared" si="0"/>
        <v>54620.944669999997</v>
      </c>
      <c r="U24" s="152">
        <f t="shared" si="0"/>
        <v>248826.27164999998</v>
      </c>
      <c r="V24" s="152">
        <f t="shared" si="0"/>
        <v>152187.41594000001</v>
      </c>
      <c r="W24" s="152">
        <f t="shared" si="0"/>
        <v>131754.68241000001</v>
      </c>
      <c r="X24" s="152">
        <f t="shared" si="0"/>
        <v>14135.44369</v>
      </c>
      <c r="Y24" s="152">
        <v>46391328.989069998</v>
      </c>
      <c r="Z24" s="504">
        <v>67540591.863759995</v>
      </c>
    </row>
    <row r="25" spans="2:26" x14ac:dyDescent="0.2">
      <c r="B25" s="50"/>
      <c r="C25" s="46">
        <v>24</v>
      </c>
      <c r="D25" s="290" t="s">
        <v>489</v>
      </c>
      <c r="E25" s="152">
        <f>E24</f>
        <v>659571.21366999997</v>
      </c>
      <c r="F25" s="152">
        <f t="shared" ref="F25:X25" si="1">F24</f>
        <v>157417.16980999999</v>
      </c>
      <c r="G25" s="152">
        <f t="shared" si="1"/>
        <v>612588.88470000005</v>
      </c>
      <c r="H25" s="152">
        <f t="shared" si="1"/>
        <v>304461.47690000001</v>
      </c>
      <c r="I25" s="152">
        <f t="shared" si="1"/>
        <v>31518.173019999998</v>
      </c>
      <c r="J25" s="152">
        <f t="shared" si="1"/>
        <v>3015901.1779199997</v>
      </c>
      <c r="K25" s="152">
        <f t="shared" si="1"/>
        <v>960617.80316999997</v>
      </c>
      <c r="L25" s="152">
        <f t="shared" si="1"/>
        <v>274557.09776999999</v>
      </c>
      <c r="M25" s="152">
        <f t="shared" si="1"/>
        <v>135083.35554000002</v>
      </c>
      <c r="N25" s="152">
        <f t="shared" si="1"/>
        <v>136971.96667999998</v>
      </c>
      <c r="O25" s="152">
        <f t="shared" si="1"/>
        <v>358076.1483</v>
      </c>
      <c r="P25" s="152">
        <f t="shared" si="1"/>
        <v>12746972.876160001</v>
      </c>
      <c r="Q25" s="152">
        <f t="shared" si="1"/>
        <v>359146.15151</v>
      </c>
      <c r="R25" s="152">
        <f t="shared" si="1"/>
        <v>707820.43849999993</v>
      </c>
      <c r="S25" s="152">
        <f t="shared" si="1"/>
        <v>5000.3017200000004</v>
      </c>
      <c r="T25" s="152">
        <f t="shared" si="1"/>
        <v>54620.944669999997</v>
      </c>
      <c r="U25" s="152">
        <f t="shared" si="1"/>
        <v>248826.27164999998</v>
      </c>
      <c r="V25" s="152">
        <f t="shared" si="1"/>
        <v>152187.41594000001</v>
      </c>
      <c r="W25" s="152">
        <f t="shared" si="1"/>
        <v>131754.68241000001</v>
      </c>
      <c r="X25" s="152">
        <f t="shared" si="1"/>
        <v>14135.44369</v>
      </c>
      <c r="Y25" s="152">
        <v>46391328.989069998</v>
      </c>
      <c r="Z25" s="152">
        <v>67540591.863759995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92D050"/>
  </sheetPr>
  <dimension ref="A1:I32"/>
  <sheetViews>
    <sheetView topLeftCell="A4" zoomScaleNormal="100" workbookViewId="0">
      <selection activeCell="F35" sqref="F35"/>
    </sheetView>
  </sheetViews>
  <sheetFormatPr baseColWidth="10" defaultColWidth="11.42578125" defaultRowHeight="14.25" x14ac:dyDescent="0.2"/>
  <cols>
    <col min="1" max="2" width="4.28515625" style="14" customWidth="1"/>
    <col min="3" max="3" width="45.2851562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35</v>
      </c>
      <c r="B2" s="16"/>
      <c r="C2" s="16"/>
      <c r="D2" s="17"/>
      <c r="E2" s="17"/>
      <c r="I2" s="16"/>
    </row>
    <row r="3" spans="1:9" ht="14.25" customHeight="1" x14ac:dyDescent="0.2">
      <c r="A3" s="15"/>
      <c r="B3" s="16"/>
      <c r="C3" s="16"/>
      <c r="D3" s="17"/>
      <c r="E3" s="17"/>
      <c r="I3" s="16"/>
    </row>
    <row r="4" spans="1:9" ht="14.25" customHeight="1" x14ac:dyDescent="0.2">
      <c r="A4" s="15"/>
      <c r="B4" s="18" t="s">
        <v>116</v>
      </c>
      <c r="C4" s="19"/>
      <c r="D4" s="17"/>
      <c r="E4" s="17"/>
      <c r="I4" s="19"/>
    </row>
    <row r="5" spans="1:9" ht="14.25" customHeight="1" thickBot="1" x14ac:dyDescent="0.25">
      <c r="A5" s="15"/>
      <c r="B5" s="16"/>
      <c r="C5" s="16"/>
      <c r="D5" s="17"/>
      <c r="E5" s="17"/>
    </row>
    <row r="6" spans="1:9" ht="14.25" customHeight="1" x14ac:dyDescent="0.2">
      <c r="B6" s="50"/>
      <c r="C6" s="50"/>
      <c r="D6" s="485" t="s">
        <v>117</v>
      </c>
      <c r="E6" s="22" t="s">
        <v>118</v>
      </c>
      <c r="F6" s="22" t="s">
        <v>119</v>
      </c>
      <c r="G6" s="22" t="s">
        <v>120</v>
      </c>
      <c r="H6" s="22" t="s">
        <v>121</v>
      </c>
      <c r="I6" s="43" t="s">
        <v>122</v>
      </c>
    </row>
    <row r="7" spans="1:9" ht="14.25" customHeight="1" x14ac:dyDescent="0.2">
      <c r="B7" s="51"/>
      <c r="C7" s="51"/>
      <c r="D7" s="580" t="s">
        <v>490</v>
      </c>
      <c r="E7" s="581"/>
      <c r="F7" s="581"/>
      <c r="G7" s="581"/>
      <c r="H7" s="581"/>
      <c r="I7" s="582"/>
    </row>
    <row r="8" spans="1:9" ht="14.25" customHeight="1" thickBot="1" x14ac:dyDescent="0.25">
      <c r="B8" s="52"/>
      <c r="C8" s="53"/>
      <c r="D8" s="54" t="s">
        <v>491</v>
      </c>
      <c r="E8" s="10" t="s">
        <v>492</v>
      </c>
      <c r="F8" s="10" t="s">
        <v>493</v>
      </c>
      <c r="G8" s="10" t="s">
        <v>494</v>
      </c>
      <c r="H8" s="10" t="s">
        <v>495</v>
      </c>
      <c r="I8" s="55" t="s">
        <v>489</v>
      </c>
    </row>
    <row r="9" spans="1:9" ht="14.25" customHeight="1" x14ac:dyDescent="0.2">
      <c r="B9" s="44">
        <v>1</v>
      </c>
      <c r="C9" s="11" t="s">
        <v>496</v>
      </c>
      <c r="D9" s="79"/>
      <c r="E9" s="129"/>
      <c r="F9" s="129"/>
      <c r="G9" s="129"/>
      <c r="H9" s="129"/>
      <c r="I9" s="80"/>
    </row>
    <row r="10" spans="1:9" ht="14.25" customHeight="1" x14ac:dyDescent="0.2">
      <c r="B10" s="45">
        <v>2</v>
      </c>
      <c r="C10" s="12" t="s">
        <v>436</v>
      </c>
      <c r="D10" s="81"/>
      <c r="E10" s="130"/>
      <c r="F10" s="130"/>
      <c r="G10" s="130"/>
      <c r="H10" s="130"/>
      <c r="I10" s="77"/>
    </row>
    <row r="11" spans="1:9" ht="14.25" customHeight="1" x14ac:dyDescent="0.2">
      <c r="B11" s="45">
        <v>3</v>
      </c>
      <c r="C11" s="12" t="s">
        <v>497</v>
      </c>
      <c r="D11" s="81"/>
      <c r="E11" s="130"/>
      <c r="F11" s="130"/>
      <c r="G11" s="130"/>
      <c r="H11" s="130"/>
      <c r="I11" s="77"/>
    </row>
    <row r="12" spans="1:9" ht="14.25" customHeight="1" x14ac:dyDescent="0.2">
      <c r="B12" s="45">
        <v>4</v>
      </c>
      <c r="C12" s="12" t="s">
        <v>498</v>
      </c>
      <c r="D12" s="81"/>
      <c r="E12" s="130"/>
      <c r="F12" s="130"/>
      <c r="G12" s="130"/>
      <c r="H12" s="130"/>
      <c r="I12" s="77"/>
    </row>
    <row r="13" spans="1:9" ht="14.25" customHeight="1" x14ac:dyDescent="0.2">
      <c r="B13" s="45">
        <v>5</v>
      </c>
      <c r="C13" s="12" t="s">
        <v>499</v>
      </c>
      <c r="D13" s="81"/>
      <c r="E13" s="138"/>
      <c r="F13" s="138"/>
      <c r="G13" s="138"/>
      <c r="H13" s="138"/>
      <c r="I13" s="139"/>
    </row>
    <row r="14" spans="1:9" ht="14.25" customHeight="1" thickBot="1" x14ac:dyDescent="0.25">
      <c r="B14" s="47">
        <v>6</v>
      </c>
      <c r="C14" s="48" t="s">
        <v>481</v>
      </c>
      <c r="D14" s="140"/>
      <c r="E14" s="135"/>
      <c r="F14" s="135"/>
      <c r="G14" s="135"/>
      <c r="H14" s="135"/>
      <c r="I14" s="136"/>
    </row>
    <row r="15" spans="1:9" ht="14.25" customHeight="1" x14ac:dyDescent="0.2">
      <c r="B15" s="45">
        <v>7</v>
      </c>
      <c r="C15" s="307"/>
      <c r="D15" s="81"/>
      <c r="E15" s="138"/>
      <c r="F15" s="138"/>
      <c r="G15" s="138"/>
      <c r="H15" s="138"/>
      <c r="I15" s="139"/>
    </row>
    <row r="16" spans="1:9" ht="14.25" customHeight="1" x14ac:dyDescent="0.2">
      <c r="B16" s="484">
        <v>8</v>
      </c>
      <c r="C16" s="12" t="s">
        <v>484</v>
      </c>
      <c r="D16" s="81">
        <v>292998.04272000003</v>
      </c>
      <c r="E16" s="138"/>
      <c r="F16" s="138"/>
      <c r="G16" s="138"/>
      <c r="H16" s="138"/>
      <c r="I16" s="139"/>
    </row>
    <row r="17" spans="2:9" ht="14.25" customHeight="1" x14ac:dyDescent="0.2">
      <c r="B17" s="484">
        <v>9</v>
      </c>
      <c r="C17" s="12" t="s">
        <v>486</v>
      </c>
      <c r="D17" s="81">
        <v>9883.8894900000014</v>
      </c>
      <c r="E17" s="138"/>
      <c r="F17" s="138"/>
      <c r="G17" s="138"/>
      <c r="H17" s="138"/>
      <c r="I17" s="139"/>
    </row>
    <row r="18" spans="2:9" ht="14.25" customHeight="1" x14ac:dyDescent="0.2">
      <c r="B18" s="484">
        <v>10</v>
      </c>
      <c r="C18" s="12" t="s">
        <v>482</v>
      </c>
      <c r="D18" s="81">
        <v>4144377.0376500003</v>
      </c>
      <c r="E18" s="138"/>
      <c r="F18" s="138"/>
      <c r="G18" s="138"/>
      <c r="H18" s="138"/>
      <c r="I18" s="139"/>
    </row>
    <row r="19" spans="2:9" ht="14.25" customHeight="1" x14ac:dyDescent="0.2">
      <c r="B19" s="484">
        <v>11</v>
      </c>
      <c r="C19" s="12" t="s">
        <v>483</v>
      </c>
      <c r="D19" s="81">
        <v>6490416.0316599999</v>
      </c>
      <c r="E19" s="138"/>
      <c r="F19" s="138"/>
      <c r="G19" s="138"/>
      <c r="H19" s="138"/>
      <c r="I19" s="139"/>
    </row>
    <row r="20" spans="2:9" ht="14.25" customHeight="1" x14ac:dyDescent="0.2">
      <c r="B20" s="484">
        <v>12</v>
      </c>
      <c r="C20" s="12" t="s">
        <v>485</v>
      </c>
      <c r="D20" s="81">
        <v>46564.200400000002</v>
      </c>
      <c r="E20" s="138"/>
      <c r="F20" s="138"/>
      <c r="G20" s="138"/>
      <c r="H20" s="138"/>
      <c r="I20" s="139"/>
    </row>
    <row r="21" spans="2:9" ht="14.25" customHeight="1" x14ac:dyDescent="0.2">
      <c r="B21" s="484">
        <v>13</v>
      </c>
      <c r="C21" s="12" t="s">
        <v>487</v>
      </c>
      <c r="D21" s="81">
        <v>51810202.450110003</v>
      </c>
      <c r="E21" s="138"/>
      <c r="F21" s="138"/>
      <c r="G21" s="138"/>
      <c r="H21" s="138"/>
      <c r="I21" s="139"/>
    </row>
    <row r="22" spans="2:9" ht="14.25" customHeight="1" x14ac:dyDescent="0.2">
      <c r="B22" s="45">
        <v>14</v>
      </c>
      <c r="C22" s="11"/>
      <c r="D22" s="81"/>
      <c r="E22" s="138"/>
      <c r="F22" s="138"/>
      <c r="G22" s="138"/>
      <c r="H22" s="138"/>
      <c r="I22" s="139"/>
    </row>
    <row r="23" spans="2:9" ht="14.25" customHeight="1" x14ac:dyDescent="0.2">
      <c r="B23" s="45">
        <v>15</v>
      </c>
      <c r="C23" s="12"/>
      <c r="D23" s="81"/>
      <c r="E23" s="138"/>
      <c r="F23" s="138"/>
      <c r="G23" s="138"/>
      <c r="H23" s="138"/>
      <c r="I23" s="139"/>
    </row>
    <row r="24" spans="2:9" ht="14.25" customHeight="1" x14ac:dyDescent="0.2">
      <c r="B24" s="45">
        <v>16</v>
      </c>
      <c r="C24" s="12"/>
      <c r="D24" s="81"/>
      <c r="E24" s="138"/>
      <c r="F24" s="138"/>
      <c r="G24" s="138"/>
      <c r="H24" s="138"/>
      <c r="I24" s="139"/>
    </row>
    <row r="25" spans="2:9" ht="14.25" customHeight="1" x14ac:dyDescent="0.2">
      <c r="B25" s="45">
        <v>17</v>
      </c>
      <c r="C25" s="12"/>
      <c r="D25" s="81"/>
      <c r="E25" s="138"/>
      <c r="F25" s="138"/>
      <c r="G25" s="138"/>
      <c r="H25" s="138"/>
      <c r="I25" s="139"/>
    </row>
    <row r="26" spans="2:9" ht="14.25" customHeight="1" x14ac:dyDescent="0.2">
      <c r="B26" s="45">
        <v>18</v>
      </c>
      <c r="C26" s="12"/>
      <c r="D26" s="81"/>
      <c r="E26" s="138"/>
      <c r="F26" s="138"/>
      <c r="G26" s="138"/>
      <c r="H26" s="138"/>
      <c r="I26" s="139"/>
    </row>
    <row r="27" spans="2:9" ht="14.25" customHeight="1" x14ac:dyDescent="0.2">
      <c r="B27" s="45">
        <v>19</v>
      </c>
      <c r="C27" s="12"/>
      <c r="D27" s="81"/>
      <c r="E27" s="138"/>
      <c r="F27" s="138"/>
      <c r="G27" s="138"/>
      <c r="H27" s="138"/>
      <c r="I27" s="139"/>
    </row>
    <row r="28" spans="2:9" ht="14.25" customHeight="1" x14ac:dyDescent="0.2">
      <c r="B28" s="45">
        <v>20</v>
      </c>
      <c r="C28" s="12"/>
      <c r="D28" s="81"/>
      <c r="E28" s="138"/>
      <c r="F28" s="138"/>
      <c r="G28" s="138"/>
      <c r="H28" s="138"/>
      <c r="I28" s="139"/>
    </row>
    <row r="29" spans="2:9" ht="14.25" customHeight="1" x14ac:dyDescent="0.2">
      <c r="B29" s="45">
        <v>21</v>
      </c>
      <c r="C29" s="12"/>
      <c r="D29" s="81"/>
      <c r="E29" s="138"/>
      <c r="F29" s="138"/>
      <c r="G29" s="138"/>
      <c r="H29" s="138"/>
      <c r="I29" s="139"/>
    </row>
    <row r="30" spans="2:9" ht="14.25" customHeight="1" x14ac:dyDescent="0.2">
      <c r="B30" s="45">
        <v>22</v>
      </c>
      <c r="C30" s="12"/>
      <c r="D30" s="81"/>
      <c r="E30" s="138"/>
      <c r="F30" s="138"/>
      <c r="G30" s="138"/>
      <c r="H30" s="138"/>
      <c r="I30" s="139"/>
    </row>
    <row r="31" spans="2:9" ht="14.25" customHeight="1" x14ac:dyDescent="0.2">
      <c r="B31" s="45">
        <v>23</v>
      </c>
      <c r="C31" s="291" t="s">
        <v>500</v>
      </c>
      <c r="D31" s="81">
        <f>SUM(D16:D30)</f>
        <v>62794441.652030006</v>
      </c>
      <c r="E31" s="138"/>
      <c r="F31" s="138"/>
      <c r="G31" s="138"/>
      <c r="H31" s="138"/>
      <c r="I31" s="139"/>
    </row>
    <row r="32" spans="2:9" ht="14.25" customHeight="1" x14ac:dyDescent="0.2">
      <c r="B32" s="45">
        <v>24</v>
      </c>
      <c r="C32" s="291" t="s">
        <v>489</v>
      </c>
      <c r="D32" s="81">
        <f>D31</f>
        <v>62794441.652030006</v>
      </c>
      <c r="E32" s="138"/>
      <c r="F32" s="138"/>
      <c r="G32" s="138"/>
      <c r="H32" s="138"/>
      <c r="I32" s="139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H16"/>
  <sheetViews>
    <sheetView workbookViewId="0">
      <selection activeCell="G18" sqref="G18"/>
    </sheetView>
  </sheetViews>
  <sheetFormatPr baseColWidth="10" defaultColWidth="11.42578125" defaultRowHeight="12.75" x14ac:dyDescent="0.2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08" t="s">
        <v>37</v>
      </c>
    </row>
    <row r="3" spans="2:8" ht="13.5" thickBot="1" x14ac:dyDescent="0.25"/>
    <row r="4" spans="2:8" ht="13.5" thickBot="1" x14ac:dyDescent="0.25">
      <c r="B4" s="496" t="s">
        <v>501</v>
      </c>
      <c r="C4" s="497" t="s">
        <v>502</v>
      </c>
      <c r="D4" s="497" t="s">
        <v>503</v>
      </c>
      <c r="E4" s="497" t="s">
        <v>504</v>
      </c>
      <c r="F4" s="497" t="s">
        <v>505</v>
      </c>
      <c r="G4" s="497" t="s">
        <v>506</v>
      </c>
      <c r="H4" s="498" t="s">
        <v>507</v>
      </c>
    </row>
    <row r="5" spans="2:8" x14ac:dyDescent="0.2">
      <c r="B5" s="499" t="s">
        <v>483</v>
      </c>
      <c r="C5" s="500"/>
      <c r="D5" s="507"/>
      <c r="E5" s="508">
        <v>3808850.96747</v>
      </c>
      <c r="F5" s="508">
        <v>0</v>
      </c>
      <c r="G5" s="508">
        <v>0</v>
      </c>
      <c r="H5" s="509">
        <v>0</v>
      </c>
    </row>
    <row r="6" spans="2:8" x14ac:dyDescent="0.2">
      <c r="B6" s="501" t="s">
        <v>486</v>
      </c>
      <c r="C6" s="444" t="s">
        <v>508</v>
      </c>
      <c r="D6" s="510"/>
      <c r="E6" s="511">
        <v>5577.7512799999995</v>
      </c>
      <c r="F6" s="511">
        <v>0</v>
      </c>
      <c r="G6" s="511">
        <v>0</v>
      </c>
      <c r="H6" s="512">
        <v>0</v>
      </c>
    </row>
    <row r="7" spans="2:8" x14ac:dyDescent="0.2">
      <c r="B7" s="501" t="s">
        <v>485</v>
      </c>
      <c r="D7" s="510"/>
      <c r="E7" s="511">
        <v>46244.175019999995</v>
      </c>
      <c r="F7" s="511">
        <v>0</v>
      </c>
      <c r="G7" s="511">
        <v>0</v>
      </c>
      <c r="H7" s="512">
        <v>0</v>
      </c>
    </row>
    <row r="8" spans="2:8" x14ac:dyDescent="0.2">
      <c r="B8" s="501" t="s">
        <v>486</v>
      </c>
      <c r="C8" s="444"/>
      <c r="D8" s="510"/>
      <c r="E8" s="511">
        <v>9306.1382099999992</v>
      </c>
      <c r="F8" s="511">
        <v>0</v>
      </c>
      <c r="G8" s="511">
        <v>0</v>
      </c>
      <c r="H8" s="512">
        <v>0</v>
      </c>
    </row>
    <row r="9" spans="2:8" x14ac:dyDescent="0.2">
      <c r="B9" s="501" t="s">
        <v>482</v>
      </c>
      <c r="C9" s="444"/>
      <c r="D9" s="510"/>
      <c r="E9" s="511">
        <v>510799.20634000003</v>
      </c>
      <c r="F9" s="511">
        <v>0</v>
      </c>
      <c r="G9" s="511">
        <v>0</v>
      </c>
      <c r="H9" s="512">
        <v>0</v>
      </c>
    </row>
    <row r="10" spans="2:8" x14ac:dyDescent="0.2">
      <c r="B10" s="501" t="s">
        <v>484</v>
      </c>
      <c r="C10" s="444"/>
      <c r="D10" s="510"/>
      <c r="E10" s="511">
        <v>0</v>
      </c>
      <c r="F10" s="511">
        <v>191148.95925000001</v>
      </c>
      <c r="G10" s="511">
        <v>27573.451139999997</v>
      </c>
      <c r="H10" s="512">
        <v>0</v>
      </c>
    </row>
    <row r="11" spans="2:8" x14ac:dyDescent="0.2">
      <c r="B11" s="501" t="s">
        <v>482</v>
      </c>
      <c r="C11" s="444" t="s">
        <v>508</v>
      </c>
      <c r="D11" s="513"/>
      <c r="E11" s="511">
        <v>5292046.70787</v>
      </c>
      <c r="F11" s="511">
        <v>0</v>
      </c>
      <c r="G11" s="511">
        <v>0</v>
      </c>
      <c r="H11" s="514">
        <v>0</v>
      </c>
    </row>
    <row r="12" spans="2:8" x14ac:dyDescent="0.2">
      <c r="B12" s="501" t="s">
        <v>485</v>
      </c>
      <c r="C12" s="444" t="s">
        <v>508</v>
      </c>
      <c r="D12" s="513"/>
      <c r="E12" s="511">
        <v>320.02537999999998</v>
      </c>
      <c r="F12" s="511">
        <v>0</v>
      </c>
      <c r="G12" s="511">
        <v>0</v>
      </c>
      <c r="H12" s="514">
        <v>0</v>
      </c>
    </row>
    <row r="13" spans="2:8" x14ac:dyDescent="0.2">
      <c r="B13" s="501" t="s">
        <v>483</v>
      </c>
      <c r="C13" s="444" t="s">
        <v>508</v>
      </c>
      <c r="D13" s="513"/>
      <c r="E13" s="511">
        <v>3761981.21361</v>
      </c>
      <c r="F13" s="511">
        <v>0</v>
      </c>
      <c r="G13" s="511">
        <v>0</v>
      </c>
      <c r="H13" s="514">
        <v>0</v>
      </c>
    </row>
    <row r="14" spans="2:8" x14ac:dyDescent="0.2">
      <c r="B14" s="501" t="s">
        <v>487</v>
      </c>
      <c r="D14" s="513"/>
      <c r="E14" s="511">
        <v>46148054.392570004</v>
      </c>
      <c r="F14" s="511">
        <v>0</v>
      </c>
      <c r="G14" s="511">
        <v>0</v>
      </c>
      <c r="H14" s="514">
        <v>0</v>
      </c>
    </row>
    <row r="15" spans="2:8" x14ac:dyDescent="0.2">
      <c r="B15" s="505" t="s">
        <v>487</v>
      </c>
      <c r="C15" s="506" t="s">
        <v>508</v>
      </c>
      <c r="D15" s="515"/>
      <c r="E15" s="515">
        <v>8340762.2780999998</v>
      </c>
      <c r="F15" s="515">
        <v>0</v>
      </c>
      <c r="G15" s="515">
        <v>0</v>
      </c>
      <c r="H15" s="516">
        <v>0</v>
      </c>
    </row>
    <row r="16" spans="2:8" x14ac:dyDescent="0.2">
      <c r="B16" s="444" t="s">
        <v>484</v>
      </c>
      <c r="C16" s="444" t="s">
        <v>508</v>
      </c>
      <c r="D16" s="513"/>
      <c r="E16" s="513">
        <v>0</v>
      </c>
      <c r="F16" s="513">
        <v>236976.50329999998</v>
      </c>
      <c r="G16" s="513">
        <v>85458.07839000001</v>
      </c>
      <c r="H16" s="513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24"/>
  <sheetViews>
    <sheetView workbookViewId="0">
      <selection activeCell="F30" sqref="F30"/>
    </sheetView>
  </sheetViews>
  <sheetFormatPr baseColWidth="10" defaultColWidth="11.42578125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08" t="s">
        <v>40</v>
      </c>
    </row>
    <row r="2" spans="1:7" ht="13.5" thickBot="1" x14ac:dyDescent="0.25"/>
    <row r="3" spans="1:7" x14ac:dyDescent="0.2">
      <c r="B3" s="312" t="s">
        <v>509</v>
      </c>
      <c r="C3" s="313" t="s">
        <v>510</v>
      </c>
      <c r="D3" s="313" t="s">
        <v>504</v>
      </c>
      <c r="E3" s="313" t="s">
        <v>505</v>
      </c>
      <c r="F3" s="313" t="s">
        <v>506</v>
      </c>
      <c r="G3" s="314" t="s">
        <v>507</v>
      </c>
    </row>
    <row r="4" spans="1:7" x14ac:dyDescent="0.2">
      <c r="B4" s="445" t="s">
        <v>536</v>
      </c>
      <c r="C4" s="445" t="s">
        <v>537</v>
      </c>
      <c r="D4" s="517">
        <v>3005375.4302699999</v>
      </c>
      <c r="E4" s="517">
        <v>18478.869650000001</v>
      </c>
      <c r="F4" s="517">
        <v>7953.1220000000003</v>
      </c>
      <c r="G4" s="517">
        <v>5703.1220000000003</v>
      </c>
    </row>
    <row r="5" spans="1:7" x14ac:dyDescent="0.2">
      <c r="B5" s="445" t="s">
        <v>519</v>
      </c>
      <c r="C5" s="445" t="s">
        <v>520</v>
      </c>
      <c r="D5" s="517">
        <v>270247.72456</v>
      </c>
      <c r="E5" s="517">
        <v>9609.3732100000016</v>
      </c>
      <c r="F5" s="517">
        <v>5300</v>
      </c>
      <c r="G5" s="517">
        <v>5300</v>
      </c>
    </row>
    <row r="6" spans="1:7" x14ac:dyDescent="0.2">
      <c r="B6" s="445" t="s">
        <v>513</v>
      </c>
      <c r="C6" s="445" t="s">
        <v>514</v>
      </c>
      <c r="D6" s="517">
        <v>707604.47539000004</v>
      </c>
      <c r="E6" s="517">
        <v>605.59930999999995</v>
      </c>
      <c r="F6" s="517">
        <v>389.63619999999997</v>
      </c>
      <c r="G6" s="517">
        <v>389.63619999999997</v>
      </c>
    </row>
    <row r="7" spans="1:7" x14ac:dyDescent="0.2">
      <c r="B7" s="445" t="s">
        <v>517</v>
      </c>
      <c r="C7" s="445" t="s">
        <v>518</v>
      </c>
      <c r="D7" s="517">
        <v>352496.70778</v>
      </c>
      <c r="E7" s="517">
        <v>14136.168729999999</v>
      </c>
      <c r="F7" s="517">
        <v>7486.7250000000004</v>
      </c>
      <c r="G7" s="517">
        <v>4715</v>
      </c>
    </row>
    <row r="8" spans="1:7" x14ac:dyDescent="0.2">
      <c r="B8" s="445" t="s">
        <v>530</v>
      </c>
      <c r="C8" s="445" t="s">
        <v>531</v>
      </c>
      <c r="D8" s="517">
        <v>14135.44369</v>
      </c>
      <c r="E8" s="517">
        <v>0</v>
      </c>
      <c r="F8" s="517">
        <v>0</v>
      </c>
      <c r="G8" s="517">
        <v>0</v>
      </c>
    </row>
    <row r="9" spans="1:7" x14ac:dyDescent="0.2">
      <c r="B9" s="445" t="s">
        <v>538</v>
      </c>
      <c r="C9" s="445" t="s">
        <v>539</v>
      </c>
      <c r="D9" s="517">
        <v>606798.20285</v>
      </c>
      <c r="E9" s="517">
        <v>21479.922849999999</v>
      </c>
      <c r="F9" s="517">
        <v>15689.241</v>
      </c>
      <c r="G9" s="517">
        <v>13389.837</v>
      </c>
    </row>
    <row r="10" spans="1:7" x14ac:dyDescent="0.2">
      <c r="B10" s="445" t="s">
        <v>523</v>
      </c>
      <c r="C10" s="445" t="s">
        <v>524</v>
      </c>
      <c r="D10" s="517">
        <v>955649.91259999992</v>
      </c>
      <c r="E10" s="517">
        <v>8227.8263800000004</v>
      </c>
      <c r="F10" s="517">
        <v>3259.9358099999999</v>
      </c>
      <c r="G10" s="517">
        <v>1413.3918100000001</v>
      </c>
    </row>
    <row r="11" spans="1:7" x14ac:dyDescent="0.2">
      <c r="B11" s="445" t="s">
        <v>544</v>
      </c>
      <c r="C11" s="445" t="s">
        <v>545</v>
      </c>
      <c r="D11" s="517">
        <v>47032670.518179998</v>
      </c>
      <c r="E11" s="517">
        <v>163147.59028999999</v>
      </c>
      <c r="F11" s="517">
        <v>24010.313330000001</v>
      </c>
      <c r="G11" s="517">
        <v>2035.46992</v>
      </c>
    </row>
    <row r="12" spans="1:7" x14ac:dyDescent="0.2">
      <c r="B12" s="445" t="s">
        <v>542</v>
      </c>
      <c r="C12" s="445" t="s">
        <v>543</v>
      </c>
      <c r="D12" s="517">
        <v>136947.26303</v>
      </c>
      <c r="E12" s="517">
        <v>24.70365</v>
      </c>
      <c r="F12" s="517">
        <v>0</v>
      </c>
      <c r="G12" s="517">
        <v>0</v>
      </c>
    </row>
    <row r="13" spans="1:7" x14ac:dyDescent="0.2">
      <c r="B13" s="445" t="s">
        <v>550</v>
      </c>
      <c r="C13" s="445" t="s">
        <v>551</v>
      </c>
      <c r="D13" s="517">
        <v>346291.94614000001</v>
      </c>
      <c r="E13" s="517">
        <v>32154.202160000001</v>
      </c>
      <c r="F13" s="517">
        <v>20370</v>
      </c>
      <c r="G13" s="517">
        <v>20370</v>
      </c>
    </row>
    <row r="14" spans="1:7" x14ac:dyDescent="0.2">
      <c r="B14" s="445" t="s">
        <v>515</v>
      </c>
      <c r="C14" s="445" t="s">
        <v>516</v>
      </c>
      <c r="D14" s="517">
        <v>304461.47690000001</v>
      </c>
      <c r="E14" s="517">
        <v>0</v>
      </c>
      <c r="F14" s="517">
        <v>0</v>
      </c>
      <c r="G14" s="517">
        <v>0</v>
      </c>
    </row>
    <row r="15" spans="1:7" x14ac:dyDescent="0.2">
      <c r="B15" s="445" t="s">
        <v>534</v>
      </c>
      <c r="C15" s="445" t="s">
        <v>535</v>
      </c>
      <c r="D15" s="517">
        <v>5000.3017199999995</v>
      </c>
      <c r="E15" s="517">
        <v>0</v>
      </c>
      <c r="F15" s="517">
        <v>0</v>
      </c>
      <c r="G15" s="517">
        <v>0</v>
      </c>
    </row>
    <row r="16" spans="1:7" x14ac:dyDescent="0.2">
      <c r="B16" s="445" t="s">
        <v>525</v>
      </c>
      <c r="C16" s="445" t="s">
        <v>474</v>
      </c>
      <c r="D16" s="517">
        <v>54620.944669999997</v>
      </c>
      <c r="E16" s="517">
        <v>0</v>
      </c>
      <c r="F16" s="517">
        <v>0</v>
      </c>
      <c r="G16" s="517">
        <v>0</v>
      </c>
    </row>
    <row r="17" spans="2:7" x14ac:dyDescent="0.2">
      <c r="B17" s="445" t="s">
        <v>528</v>
      </c>
      <c r="C17" s="445" t="s">
        <v>529</v>
      </c>
      <c r="D17" s="517">
        <v>31518.173020000002</v>
      </c>
      <c r="E17" s="517">
        <v>0</v>
      </c>
      <c r="F17" s="517">
        <v>0</v>
      </c>
      <c r="G17" s="517">
        <v>0</v>
      </c>
    </row>
    <row r="18" spans="2:7" x14ac:dyDescent="0.2">
      <c r="B18" s="445" t="s">
        <v>532</v>
      </c>
      <c r="C18" s="445" t="s">
        <v>533</v>
      </c>
      <c r="D18" s="517">
        <v>656143.97901999997</v>
      </c>
      <c r="E18" s="517">
        <v>6941.6826500000006</v>
      </c>
      <c r="F18" s="517">
        <v>3514.4480000000003</v>
      </c>
      <c r="G18" s="517">
        <v>972.93541000000005</v>
      </c>
    </row>
    <row r="19" spans="2:7" x14ac:dyDescent="0.2">
      <c r="B19" s="445" t="s">
        <v>540</v>
      </c>
      <c r="C19" s="445" t="s">
        <v>541</v>
      </c>
      <c r="D19" s="517">
        <v>248825.62135999999</v>
      </c>
      <c r="E19" s="517">
        <v>0.65029000000000003</v>
      </c>
      <c r="F19" s="517">
        <v>0</v>
      </c>
      <c r="G19" s="517">
        <v>0</v>
      </c>
    </row>
    <row r="20" spans="2:7" x14ac:dyDescent="0.2">
      <c r="B20" s="445" t="s">
        <v>521</v>
      </c>
      <c r="C20" s="445" t="s">
        <v>522</v>
      </c>
      <c r="D20" s="517">
        <v>126087.11228999999</v>
      </c>
      <c r="E20" s="517">
        <v>10348.84325</v>
      </c>
      <c r="F20" s="517">
        <v>1352.6</v>
      </c>
      <c r="G20" s="517">
        <v>1290.529</v>
      </c>
    </row>
    <row r="21" spans="2:7" x14ac:dyDescent="0.2">
      <c r="B21" s="445" t="s">
        <v>546</v>
      </c>
      <c r="C21" s="445" t="s">
        <v>547</v>
      </c>
      <c r="D21" s="517">
        <v>131331.94779000001</v>
      </c>
      <c r="E21" s="517">
        <v>422.73462000000001</v>
      </c>
      <c r="F21" s="517">
        <v>0</v>
      </c>
      <c r="G21" s="517">
        <v>0</v>
      </c>
    </row>
    <row r="22" spans="2:7" x14ac:dyDescent="0.2">
      <c r="B22" s="445" t="s">
        <v>511</v>
      </c>
      <c r="C22" s="445" t="s">
        <v>512</v>
      </c>
      <c r="D22" s="517">
        <v>12631326.44713</v>
      </c>
      <c r="E22" s="517">
        <v>136351.93721999999</v>
      </c>
      <c r="F22" s="517">
        <v>20705.50819</v>
      </c>
      <c r="G22" s="517">
        <v>3055.3710900000005</v>
      </c>
    </row>
    <row r="23" spans="2:7" x14ac:dyDescent="0.2">
      <c r="B23" s="445" t="s">
        <v>548</v>
      </c>
      <c r="C23" s="445" t="s">
        <v>549</v>
      </c>
      <c r="D23" s="517">
        <v>157417.16981000002</v>
      </c>
      <c r="E23" s="517">
        <v>0</v>
      </c>
      <c r="F23" s="517">
        <v>0</v>
      </c>
      <c r="G23" s="517">
        <v>0</v>
      </c>
    </row>
    <row r="24" spans="2:7" x14ac:dyDescent="0.2">
      <c r="B24" s="445" t="s">
        <v>526</v>
      </c>
      <c r="C24" s="445" t="s">
        <v>527</v>
      </c>
      <c r="D24" s="517">
        <v>148992.05765</v>
      </c>
      <c r="E24" s="517">
        <v>6195.3582900000001</v>
      </c>
      <c r="F24" s="517">
        <v>3000</v>
      </c>
      <c r="G24" s="517">
        <v>3000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F50"/>
  <sheetViews>
    <sheetView workbookViewId="0">
      <selection activeCell="H22" sqref="H22"/>
    </sheetView>
  </sheetViews>
  <sheetFormatPr baseColWidth="10" defaultColWidth="11.42578125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08" t="s">
        <v>42</v>
      </c>
    </row>
    <row r="3" spans="2:6" ht="13.5" thickBot="1" x14ac:dyDescent="0.25"/>
    <row r="4" spans="2:6" ht="13.5" thickBot="1" x14ac:dyDescent="0.25">
      <c r="B4" s="315" t="s">
        <v>552</v>
      </c>
      <c r="C4" s="316" t="s">
        <v>504</v>
      </c>
      <c r="D4" s="316" t="s">
        <v>553</v>
      </c>
      <c r="E4" s="316" t="s">
        <v>506</v>
      </c>
      <c r="F4" s="317" t="s">
        <v>507</v>
      </c>
    </row>
    <row r="5" spans="2:6" x14ac:dyDescent="0.2">
      <c r="B5" s="446" t="s">
        <v>563</v>
      </c>
      <c r="C5" s="523">
        <v>20217384.804579999</v>
      </c>
      <c r="D5" s="447">
        <v>0</v>
      </c>
      <c r="E5" s="447">
        <v>0</v>
      </c>
      <c r="F5" s="447">
        <v>0</v>
      </c>
    </row>
    <row r="6" spans="2:6" x14ac:dyDescent="0.2">
      <c r="B6" s="446" t="s">
        <v>577</v>
      </c>
      <c r="C6" s="523">
        <v>532</v>
      </c>
      <c r="D6" s="447">
        <v>0</v>
      </c>
      <c r="E6" s="447">
        <v>0</v>
      </c>
      <c r="F6" s="447">
        <v>0</v>
      </c>
    </row>
    <row r="7" spans="2:6" x14ac:dyDescent="0.2">
      <c r="B7" s="446" t="s">
        <v>575</v>
      </c>
      <c r="C7" s="523">
        <v>0.47244000000000003</v>
      </c>
      <c r="D7" s="447">
        <v>0</v>
      </c>
      <c r="E7" s="447">
        <v>0</v>
      </c>
      <c r="F7" s="447">
        <v>0</v>
      </c>
    </row>
    <row r="8" spans="2:6" x14ac:dyDescent="0.2">
      <c r="B8" s="446" t="s">
        <v>586</v>
      </c>
      <c r="C8" s="523">
        <v>3760.1746800000001</v>
      </c>
      <c r="D8" s="447">
        <v>0</v>
      </c>
      <c r="E8" s="447">
        <v>0</v>
      </c>
      <c r="F8" s="447">
        <v>0</v>
      </c>
    </row>
    <row r="9" spans="2:6" x14ac:dyDescent="0.2">
      <c r="B9" s="446" t="s">
        <v>567</v>
      </c>
      <c r="C9" s="523">
        <v>3.3585600000000002</v>
      </c>
      <c r="D9" s="447">
        <v>0</v>
      </c>
      <c r="E9" s="447">
        <v>0</v>
      </c>
      <c r="F9" s="447">
        <v>0</v>
      </c>
    </row>
    <row r="10" spans="2:6" x14ac:dyDescent="0.2">
      <c r="B10" s="446" t="s">
        <v>569</v>
      </c>
      <c r="C10" s="523">
        <v>20223746.771540001</v>
      </c>
      <c r="D10" s="447">
        <v>0</v>
      </c>
      <c r="E10" s="447">
        <v>0</v>
      </c>
      <c r="F10" s="447">
        <v>0</v>
      </c>
    </row>
    <row r="11" spans="2:6" x14ac:dyDescent="0.2">
      <c r="B11" s="446" t="s">
        <v>704</v>
      </c>
      <c r="C11" s="523">
        <v>0.80084999999999995</v>
      </c>
      <c r="D11" s="447">
        <v>0</v>
      </c>
      <c r="E11" s="447">
        <v>0</v>
      </c>
      <c r="F11" s="447">
        <v>0</v>
      </c>
    </row>
    <row r="12" spans="2:6" x14ac:dyDescent="0.2">
      <c r="B12" s="446" t="s">
        <v>564</v>
      </c>
      <c r="C12" s="523">
        <v>0.38236999999999999</v>
      </c>
      <c r="D12" s="447">
        <v>0</v>
      </c>
      <c r="E12" s="447">
        <v>0</v>
      </c>
      <c r="F12" s="447">
        <v>0</v>
      </c>
    </row>
    <row r="13" spans="2:6" x14ac:dyDescent="0.2">
      <c r="B13" s="446" t="s">
        <v>584</v>
      </c>
      <c r="C13" s="523">
        <v>5875.92256</v>
      </c>
      <c r="D13" s="447">
        <v>0</v>
      </c>
      <c r="E13" s="447">
        <v>0</v>
      </c>
      <c r="F13" s="447">
        <v>0</v>
      </c>
    </row>
    <row r="14" spans="2:6" x14ac:dyDescent="0.2">
      <c r="B14" s="446" t="s">
        <v>705</v>
      </c>
      <c r="C14" s="523">
        <v>20214103.628679998</v>
      </c>
      <c r="D14" s="447">
        <v>0</v>
      </c>
      <c r="E14" s="447">
        <v>0</v>
      </c>
      <c r="F14" s="447">
        <v>0</v>
      </c>
    </row>
    <row r="15" spans="2:6" x14ac:dyDescent="0.2">
      <c r="B15" s="446" t="s">
        <v>583</v>
      </c>
      <c r="C15" s="523">
        <v>20211238.666650001</v>
      </c>
      <c r="D15" s="447">
        <v>6.1335100000000002</v>
      </c>
      <c r="E15" s="447">
        <v>0</v>
      </c>
      <c r="F15" s="447">
        <v>0</v>
      </c>
    </row>
    <row r="16" spans="2:6" x14ac:dyDescent="0.2">
      <c r="B16" s="446" t="s">
        <v>566</v>
      </c>
      <c r="C16" s="523">
        <v>20217551.865899999</v>
      </c>
      <c r="D16" s="447">
        <v>0</v>
      </c>
      <c r="E16" s="447">
        <v>0</v>
      </c>
      <c r="F16" s="447">
        <v>0</v>
      </c>
    </row>
    <row r="17" spans="2:6" x14ac:dyDescent="0.2">
      <c r="B17" s="446" t="s">
        <v>716</v>
      </c>
      <c r="C17" s="523">
        <v>0.22844</v>
      </c>
      <c r="D17" s="447">
        <v>0</v>
      </c>
      <c r="E17" s="447">
        <v>0</v>
      </c>
      <c r="F17" s="447">
        <v>0</v>
      </c>
    </row>
    <row r="18" spans="2:6" x14ac:dyDescent="0.2">
      <c r="B18" s="446" t="s">
        <v>557</v>
      </c>
      <c r="C18" s="523">
        <v>20212907.7238</v>
      </c>
      <c r="D18" s="447">
        <v>0</v>
      </c>
      <c r="E18" s="447">
        <v>0</v>
      </c>
      <c r="F18" s="447">
        <v>0</v>
      </c>
    </row>
    <row r="19" spans="2:6" x14ac:dyDescent="0.2">
      <c r="B19" s="446" t="s">
        <v>556</v>
      </c>
      <c r="C19" s="523">
        <v>20211231.29752</v>
      </c>
      <c r="D19" s="447">
        <v>0</v>
      </c>
      <c r="E19" s="447">
        <v>0</v>
      </c>
      <c r="F19" s="447">
        <v>0</v>
      </c>
    </row>
    <row r="20" spans="2:6" x14ac:dyDescent="0.2">
      <c r="B20" s="446" t="s">
        <v>578</v>
      </c>
      <c r="C20" s="523">
        <v>1.33525</v>
      </c>
      <c r="D20" s="447">
        <v>0</v>
      </c>
      <c r="E20" s="447">
        <v>0</v>
      </c>
      <c r="F20" s="447">
        <v>0</v>
      </c>
    </row>
    <row r="21" spans="2:6" x14ac:dyDescent="0.2">
      <c r="B21" s="446" t="s">
        <v>571</v>
      </c>
      <c r="C21" s="523">
        <v>20221590.73274</v>
      </c>
      <c r="D21" s="447">
        <v>3.6210100000000001</v>
      </c>
      <c r="E21" s="447">
        <v>0</v>
      </c>
      <c r="F21" s="447">
        <v>0</v>
      </c>
    </row>
    <row r="22" spans="2:6" x14ac:dyDescent="0.2">
      <c r="B22" s="446" t="s">
        <v>572</v>
      </c>
      <c r="C22" s="523">
        <v>20211231.0156</v>
      </c>
      <c r="D22" s="447">
        <v>0</v>
      </c>
      <c r="E22" s="447">
        <v>0</v>
      </c>
      <c r="F22" s="447">
        <v>0</v>
      </c>
    </row>
    <row r="23" spans="2:6" x14ac:dyDescent="0.2">
      <c r="B23" s="446" t="s">
        <v>568</v>
      </c>
      <c r="C23" s="523">
        <v>1.6741299999999999</v>
      </c>
      <c r="D23" s="447">
        <v>0</v>
      </c>
      <c r="E23" s="447">
        <v>0</v>
      </c>
      <c r="F23" s="447">
        <v>0</v>
      </c>
    </row>
    <row r="24" spans="2:6" x14ac:dyDescent="0.2">
      <c r="B24" s="446" t="s">
        <v>555</v>
      </c>
      <c r="C24" s="523">
        <v>10.49104</v>
      </c>
      <c r="D24" s="447">
        <v>0</v>
      </c>
      <c r="E24" s="447">
        <v>0</v>
      </c>
      <c r="F24" s="447">
        <v>0</v>
      </c>
    </row>
    <row r="25" spans="2:6" x14ac:dyDescent="0.2">
      <c r="B25" s="446" t="s">
        <v>588</v>
      </c>
      <c r="C25" s="523">
        <v>0.35435</v>
      </c>
      <c r="D25" s="447">
        <v>0</v>
      </c>
      <c r="E25" s="447">
        <v>0</v>
      </c>
      <c r="F25" s="447">
        <v>0</v>
      </c>
    </row>
    <row r="26" spans="2:6" x14ac:dyDescent="0.2">
      <c r="B26" s="446" t="s">
        <v>554</v>
      </c>
      <c r="C26" s="523">
        <v>20212470.279290002</v>
      </c>
      <c r="D26" s="447">
        <v>0</v>
      </c>
      <c r="E26" s="447">
        <v>0</v>
      </c>
      <c r="F26" s="447">
        <v>0</v>
      </c>
    </row>
    <row r="27" spans="2:6" x14ac:dyDescent="0.2">
      <c r="B27" s="446" t="s">
        <v>570</v>
      </c>
      <c r="C27" s="523">
        <v>20211247.41711</v>
      </c>
      <c r="D27" s="447">
        <v>0</v>
      </c>
      <c r="E27" s="447">
        <v>0</v>
      </c>
      <c r="F27" s="447">
        <v>0</v>
      </c>
    </row>
    <row r="28" spans="2:6" x14ac:dyDescent="0.2">
      <c r="B28" s="446" t="s">
        <v>706</v>
      </c>
      <c r="C28" s="523">
        <v>1876.90653</v>
      </c>
      <c r="D28" s="447">
        <v>0</v>
      </c>
      <c r="E28" s="447">
        <v>0</v>
      </c>
      <c r="F28" s="447">
        <v>0</v>
      </c>
    </row>
    <row r="29" spans="2:6" x14ac:dyDescent="0.2">
      <c r="B29" s="446" t="s">
        <v>561</v>
      </c>
      <c r="C29" s="523">
        <v>5.8767399999999999</v>
      </c>
      <c r="D29" s="447">
        <v>0</v>
      </c>
      <c r="E29" s="447">
        <v>0</v>
      </c>
      <c r="F29" s="447">
        <v>0</v>
      </c>
    </row>
    <row r="30" spans="2:6" x14ac:dyDescent="0.2">
      <c r="B30" s="446" t="s">
        <v>574</v>
      </c>
      <c r="C30" s="523">
        <v>20211232.224920001</v>
      </c>
      <c r="D30" s="447">
        <v>0</v>
      </c>
      <c r="E30" s="447">
        <v>0</v>
      </c>
      <c r="F30" s="447">
        <v>0</v>
      </c>
    </row>
    <row r="31" spans="2:6" x14ac:dyDescent="0.2">
      <c r="B31" s="446" t="s">
        <v>565</v>
      </c>
      <c r="C31" s="523">
        <v>210.20835</v>
      </c>
      <c r="D31" s="447">
        <v>0</v>
      </c>
      <c r="E31" s="447">
        <v>0</v>
      </c>
      <c r="F31" s="447">
        <v>0</v>
      </c>
    </row>
    <row r="32" spans="2:6" x14ac:dyDescent="0.2">
      <c r="B32" s="446" t="s">
        <v>707</v>
      </c>
      <c r="C32" s="523">
        <v>0.29552</v>
      </c>
      <c r="D32" s="447">
        <v>0</v>
      </c>
      <c r="E32" s="447">
        <v>0</v>
      </c>
      <c r="F32" s="447">
        <v>0</v>
      </c>
    </row>
    <row r="33" spans="2:6" x14ac:dyDescent="0.2">
      <c r="B33" s="446" t="s">
        <v>708</v>
      </c>
      <c r="C33" s="523">
        <v>20211231</v>
      </c>
      <c r="D33" s="447">
        <v>0</v>
      </c>
      <c r="E33" s="447">
        <v>0</v>
      </c>
      <c r="F33" s="447">
        <v>0</v>
      </c>
    </row>
    <row r="34" spans="2:6" x14ac:dyDescent="0.2">
      <c r="B34" s="446" t="s">
        <v>717</v>
      </c>
      <c r="C34" s="523">
        <v>20211231</v>
      </c>
      <c r="D34" s="447">
        <v>0</v>
      </c>
      <c r="E34" s="447">
        <v>0</v>
      </c>
      <c r="F34" s="447">
        <v>0</v>
      </c>
    </row>
    <row r="35" spans="2:6" x14ac:dyDescent="0.2">
      <c r="B35" s="446" t="s">
        <v>709</v>
      </c>
      <c r="C35" s="523">
        <v>0.48842000000000002</v>
      </c>
      <c r="D35" s="447">
        <v>0</v>
      </c>
      <c r="E35" s="447">
        <v>0</v>
      </c>
      <c r="F35" s="447">
        <v>0</v>
      </c>
    </row>
    <row r="36" spans="2:6" x14ac:dyDescent="0.2">
      <c r="B36" s="446" t="s">
        <v>581</v>
      </c>
      <c r="C36" s="523">
        <v>58071436.102540001</v>
      </c>
      <c r="D36" s="447">
        <v>428115.70802999998</v>
      </c>
      <c r="E36" s="447">
        <v>113031.52953</v>
      </c>
      <c r="F36" s="447">
        <v>62200.747430000003</v>
      </c>
    </row>
    <row r="37" spans="2:6" x14ac:dyDescent="0.2">
      <c r="B37" s="446" t="s">
        <v>580</v>
      </c>
      <c r="C37" s="523">
        <v>20211241.001699999</v>
      </c>
      <c r="D37" s="447">
        <v>0</v>
      </c>
      <c r="E37" s="447">
        <v>0</v>
      </c>
      <c r="F37" s="447">
        <v>0</v>
      </c>
    </row>
    <row r="38" spans="2:6" x14ac:dyDescent="0.2">
      <c r="B38" s="446" t="s">
        <v>718</v>
      </c>
      <c r="C38" s="523">
        <v>7.2500000000000004E-3</v>
      </c>
      <c r="D38" s="447">
        <v>0</v>
      </c>
      <c r="E38" s="447">
        <v>0</v>
      </c>
      <c r="F38" s="447">
        <v>0</v>
      </c>
    </row>
    <row r="39" spans="2:6" x14ac:dyDescent="0.2">
      <c r="B39" s="446" t="s">
        <v>562</v>
      </c>
      <c r="C39" s="523">
        <v>20211236.692430001</v>
      </c>
      <c r="D39" s="447">
        <v>0</v>
      </c>
      <c r="E39" s="447">
        <v>0</v>
      </c>
      <c r="F39" s="447">
        <v>0</v>
      </c>
    </row>
    <row r="40" spans="2:6" x14ac:dyDescent="0.2">
      <c r="B40" s="446" t="s">
        <v>582</v>
      </c>
      <c r="C40" s="523">
        <v>20211480.716740001</v>
      </c>
      <c r="D40" s="447">
        <v>0</v>
      </c>
      <c r="E40" s="447">
        <v>0</v>
      </c>
      <c r="F40" s="447">
        <v>0</v>
      </c>
    </row>
    <row r="41" spans="2:6" x14ac:dyDescent="0.2">
      <c r="B41" s="446" t="s">
        <v>560</v>
      </c>
      <c r="C41" s="523">
        <v>0.59077000000000002</v>
      </c>
      <c r="D41" s="447">
        <v>0</v>
      </c>
      <c r="E41" s="447">
        <v>0</v>
      </c>
      <c r="F41" s="447">
        <v>0</v>
      </c>
    </row>
    <row r="42" spans="2:6" x14ac:dyDescent="0.2">
      <c r="B42" s="446" t="s">
        <v>710</v>
      </c>
      <c r="C42" s="523">
        <v>0.45274999999999999</v>
      </c>
      <c r="D42" s="447">
        <v>0</v>
      </c>
      <c r="E42" s="447">
        <v>0</v>
      </c>
      <c r="F42" s="447">
        <v>0</v>
      </c>
    </row>
    <row r="43" spans="2:6" x14ac:dyDescent="0.2">
      <c r="B43" s="446" t="s">
        <v>576</v>
      </c>
      <c r="C43" s="523">
        <v>10.01193</v>
      </c>
      <c r="D43" s="447">
        <v>0</v>
      </c>
      <c r="E43" s="447">
        <v>0</v>
      </c>
      <c r="F43" s="447">
        <v>0</v>
      </c>
    </row>
    <row r="44" spans="2:6" x14ac:dyDescent="0.2">
      <c r="B44" s="446" t="s">
        <v>558</v>
      </c>
      <c r="C44" s="523">
        <v>20222203.697700001</v>
      </c>
      <c r="D44" s="447">
        <v>0</v>
      </c>
      <c r="E44" s="447">
        <v>0</v>
      </c>
      <c r="F44" s="447">
        <v>0</v>
      </c>
    </row>
    <row r="45" spans="2:6" x14ac:dyDescent="0.2">
      <c r="B45" s="446" t="s">
        <v>587</v>
      </c>
      <c r="C45" s="523">
        <v>12206.682000000001</v>
      </c>
      <c r="D45" s="447">
        <v>0</v>
      </c>
      <c r="E45" s="447">
        <v>0</v>
      </c>
      <c r="F45" s="447">
        <v>0</v>
      </c>
    </row>
    <row r="46" spans="2:6" x14ac:dyDescent="0.2">
      <c r="B46" s="446" t="s">
        <v>579</v>
      </c>
      <c r="C46" s="523">
        <v>20211390.406399999</v>
      </c>
      <c r="D46" s="447">
        <v>0</v>
      </c>
      <c r="E46" s="447">
        <v>0</v>
      </c>
      <c r="F46" s="447">
        <v>0</v>
      </c>
    </row>
    <row r="47" spans="2:6" x14ac:dyDescent="0.2">
      <c r="B47" s="446" t="s">
        <v>573</v>
      </c>
      <c r="C47" s="523">
        <v>1.3066500000000001</v>
      </c>
      <c r="D47" s="447">
        <v>0</v>
      </c>
      <c r="E47" s="447">
        <v>0</v>
      </c>
      <c r="F47" s="447">
        <v>0</v>
      </c>
    </row>
    <row r="48" spans="2:6" x14ac:dyDescent="0.2">
      <c r="B48" s="446" t="s">
        <v>585</v>
      </c>
      <c r="C48" s="523">
        <v>0.15076999999999999</v>
      </c>
      <c r="D48" s="447">
        <v>0</v>
      </c>
      <c r="E48" s="447">
        <v>0</v>
      </c>
      <c r="F48" s="447">
        <v>-543.56600000000003</v>
      </c>
    </row>
    <row r="49" spans="2:6" x14ac:dyDescent="0.2">
      <c r="B49" s="446" t="s">
        <v>559</v>
      </c>
      <c r="C49" s="523">
        <v>20220483.353050001</v>
      </c>
      <c r="D49" s="447">
        <v>0</v>
      </c>
      <c r="E49" s="447">
        <v>0</v>
      </c>
      <c r="F49" s="447">
        <v>-21.888999999999999</v>
      </c>
    </row>
    <row r="50" spans="2:6" x14ac:dyDescent="0.2">
      <c r="B50" s="446"/>
      <c r="C50" s="446"/>
      <c r="D50" s="447"/>
      <c r="E50" s="447"/>
      <c r="F50" s="447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J5"/>
  <sheetViews>
    <sheetView workbookViewId="0">
      <selection activeCell="G12" sqref="G12"/>
    </sheetView>
  </sheetViews>
  <sheetFormatPr baseColWidth="10" defaultColWidth="11.42578125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08" t="s">
        <v>44</v>
      </c>
    </row>
    <row r="3" spans="1:10" ht="13.5" thickBot="1" x14ac:dyDescent="0.25"/>
    <row r="4" spans="1:10" x14ac:dyDescent="0.2">
      <c r="C4" s="309" t="s">
        <v>589</v>
      </c>
      <c r="D4" s="310" t="s">
        <v>590</v>
      </c>
      <c r="E4" s="310" t="s">
        <v>591</v>
      </c>
      <c r="F4" s="310" t="s">
        <v>592</v>
      </c>
      <c r="G4" s="310" t="s">
        <v>593</v>
      </c>
      <c r="H4" s="310" t="s">
        <v>594</v>
      </c>
      <c r="I4" s="310" t="s">
        <v>595</v>
      </c>
      <c r="J4" s="311" t="s">
        <v>596</v>
      </c>
    </row>
    <row r="5" spans="1:10" x14ac:dyDescent="0.2">
      <c r="C5" s="446" t="s">
        <v>597</v>
      </c>
      <c r="D5" s="447">
        <v>1165399.78226</v>
      </c>
      <c r="E5" s="447">
        <v>74631.13738</v>
      </c>
      <c r="F5" s="447">
        <v>6968.1568699999998</v>
      </c>
      <c r="G5" s="447">
        <v>28826.080779999997</v>
      </c>
      <c r="H5" s="447">
        <v>35566.694389999997</v>
      </c>
      <c r="I5" s="447">
        <v>61654.74237</v>
      </c>
      <c r="J5" s="447">
        <v>61530926.587509997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92D050"/>
  </sheetPr>
  <dimension ref="A1:H11"/>
  <sheetViews>
    <sheetView zoomScale="110" zoomScaleNormal="110" workbookViewId="0">
      <selection activeCell="J16" sqref="J16"/>
    </sheetView>
  </sheetViews>
  <sheetFormatPr baseColWidth="10" defaultColWidth="11.42578125" defaultRowHeight="14.25" x14ac:dyDescent="0.2"/>
  <cols>
    <col min="1" max="2" width="4.28515625" style="14" customWidth="1"/>
    <col min="3" max="3" width="13" style="14" bestFit="1" customWidth="1"/>
    <col min="4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53</v>
      </c>
      <c r="B2" s="16"/>
      <c r="C2" s="16"/>
      <c r="D2" s="17"/>
      <c r="E2" s="17"/>
      <c r="F2" s="17"/>
      <c r="G2" s="17"/>
      <c r="H2" s="17"/>
    </row>
    <row r="3" spans="1:8" ht="14.25" customHeight="1" x14ac:dyDescent="0.2">
      <c r="A3" s="15"/>
      <c r="B3" s="16"/>
      <c r="C3" s="16"/>
      <c r="D3" s="17"/>
      <c r="E3" s="17"/>
      <c r="F3" s="17"/>
      <c r="G3" s="17"/>
      <c r="H3" s="17"/>
    </row>
    <row r="4" spans="1:8" ht="14.25" customHeight="1" x14ac:dyDescent="0.2">
      <c r="A4" s="15"/>
      <c r="B4" s="18" t="s">
        <v>116</v>
      </c>
      <c r="C4" s="19"/>
      <c r="D4" s="17"/>
      <c r="E4" s="17"/>
      <c r="F4" s="17"/>
      <c r="G4" s="17"/>
      <c r="H4" s="17"/>
    </row>
    <row r="5" spans="1:8" ht="14.25" customHeight="1" thickBot="1" x14ac:dyDescent="0.25">
      <c r="A5" s="15"/>
      <c r="B5" s="16"/>
      <c r="C5" s="16"/>
      <c r="D5" s="17"/>
      <c r="E5" s="17"/>
      <c r="F5" s="17"/>
      <c r="G5" s="17"/>
      <c r="H5" s="17"/>
    </row>
    <row r="6" spans="1:8" ht="14.25" customHeight="1" x14ac:dyDescent="0.2">
      <c r="B6" s="20"/>
      <c r="C6" s="21"/>
      <c r="D6" s="485" t="s">
        <v>117</v>
      </c>
      <c r="E6" s="22" t="s">
        <v>118</v>
      </c>
      <c r="F6" s="22" t="s">
        <v>119</v>
      </c>
      <c r="G6" s="22" t="s">
        <v>120</v>
      </c>
      <c r="H6" s="43" t="s">
        <v>121</v>
      </c>
    </row>
    <row r="7" spans="1:8" ht="18.75" thickBot="1" x14ac:dyDescent="0.25">
      <c r="B7" s="20"/>
      <c r="C7" s="27"/>
      <c r="D7" s="331" t="s">
        <v>598</v>
      </c>
      <c r="E7" s="449" t="s">
        <v>599</v>
      </c>
      <c r="F7" s="449" t="s">
        <v>600</v>
      </c>
      <c r="G7" s="449" t="s">
        <v>601</v>
      </c>
      <c r="H7" s="332" t="s">
        <v>602</v>
      </c>
    </row>
    <row r="8" spans="1:8" ht="14.25" customHeight="1" x14ac:dyDescent="0.2">
      <c r="B8" s="56">
        <v>1</v>
      </c>
      <c r="C8" s="318" t="s">
        <v>597</v>
      </c>
      <c r="D8" s="448">
        <v>12214353.051890001</v>
      </c>
      <c r="E8" s="448">
        <v>55772959.585890003</v>
      </c>
      <c r="F8" s="448">
        <v>251724.15109</v>
      </c>
      <c r="G8" s="448">
        <v>68239036.788870007</v>
      </c>
      <c r="H8" s="448">
        <v>134513301.74199998</v>
      </c>
    </row>
    <row r="9" spans="1:8" ht="14.25" customHeight="1" x14ac:dyDescent="0.2">
      <c r="B9" s="34">
        <v>2</v>
      </c>
      <c r="C9" s="319" t="s">
        <v>603</v>
      </c>
      <c r="D9" s="448">
        <v>81764.813089999996</v>
      </c>
      <c r="E9" s="448">
        <v>228844.90941000002</v>
      </c>
      <c r="F9" s="448">
        <v>4484.2105200000005</v>
      </c>
      <c r="G9" s="448">
        <v>315093.93302</v>
      </c>
      <c r="H9" s="448">
        <v>610482.55099999998</v>
      </c>
    </row>
    <row r="10" spans="1:8" ht="14.25" customHeight="1" x14ac:dyDescent="0.2">
      <c r="B10" s="58">
        <v>3</v>
      </c>
      <c r="C10" s="64"/>
      <c r="D10" s="320"/>
      <c r="E10" s="320"/>
      <c r="F10" s="30"/>
      <c r="G10" s="30"/>
      <c r="H10" s="38"/>
    </row>
    <row r="11" spans="1:8" ht="14.25" customHeight="1" thickBot="1" x14ac:dyDescent="0.25">
      <c r="B11" s="54">
        <v>4</v>
      </c>
      <c r="C11" s="280"/>
      <c r="D11" s="281"/>
      <c r="E11" s="281"/>
      <c r="F11" s="282"/>
      <c r="G11" s="282"/>
      <c r="H11" s="28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92D050"/>
  </sheetPr>
  <dimension ref="A1:I25"/>
  <sheetViews>
    <sheetView zoomScaleNormal="100" workbookViewId="0">
      <selection activeCell="L20" sqref="L20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55</v>
      </c>
      <c r="B2" s="16"/>
      <c r="C2" s="16"/>
      <c r="D2" s="17"/>
      <c r="E2" s="17"/>
      <c r="F2" s="17"/>
      <c r="G2" s="17"/>
      <c r="H2" s="17"/>
      <c r="I2" s="17"/>
    </row>
    <row r="3" spans="1:9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</row>
    <row r="4" spans="1:9" ht="14.25" customHeight="1" x14ac:dyDescent="0.2">
      <c r="A4" s="15"/>
      <c r="B4" s="18" t="s">
        <v>116</v>
      </c>
      <c r="C4" s="19"/>
      <c r="D4" s="17"/>
      <c r="E4" s="17"/>
      <c r="F4" s="17"/>
      <c r="G4" s="17"/>
      <c r="H4" s="17"/>
      <c r="I4" s="17"/>
    </row>
    <row r="5" spans="1:9" ht="14.25" customHeight="1" thickBot="1" x14ac:dyDescent="0.25">
      <c r="A5" s="15"/>
      <c r="B5" s="16"/>
      <c r="C5" s="16"/>
      <c r="D5" s="23"/>
      <c r="E5" s="23"/>
      <c r="F5" s="23"/>
      <c r="G5" s="23"/>
      <c r="H5" s="23"/>
      <c r="I5" s="23"/>
    </row>
    <row r="6" spans="1:9" ht="14.25" customHeight="1" x14ac:dyDescent="0.2">
      <c r="B6" s="20"/>
      <c r="C6" s="21"/>
      <c r="D6" s="206" t="s">
        <v>117</v>
      </c>
      <c r="E6" s="450" t="s">
        <v>118</v>
      </c>
      <c r="F6" s="450" t="s">
        <v>119</v>
      </c>
      <c r="G6" s="207" t="s">
        <v>120</v>
      </c>
      <c r="H6" s="208" t="s">
        <v>121</v>
      </c>
      <c r="I6" s="63" t="s">
        <v>122</v>
      </c>
    </row>
    <row r="7" spans="1:9" ht="15" thickBot="1" x14ac:dyDescent="0.25">
      <c r="B7" s="20"/>
      <c r="C7" s="88"/>
      <c r="D7" s="587"/>
      <c r="E7" s="588"/>
      <c r="F7" s="589"/>
      <c r="G7" s="590"/>
      <c r="H7" s="583" t="s">
        <v>604</v>
      </c>
      <c r="I7" s="585" t="s">
        <v>605</v>
      </c>
    </row>
    <row r="8" spans="1:9" ht="18.75" thickBot="1" x14ac:dyDescent="0.25">
      <c r="B8" s="97"/>
      <c r="C8" s="27" t="s">
        <v>606</v>
      </c>
      <c r="D8" s="321" t="s">
        <v>607</v>
      </c>
      <c r="E8" s="487" t="s">
        <v>608</v>
      </c>
      <c r="F8" s="487" t="s">
        <v>609</v>
      </c>
      <c r="G8" s="487" t="s">
        <v>610</v>
      </c>
      <c r="H8" s="584"/>
      <c r="I8" s="586"/>
    </row>
    <row r="9" spans="1:9" ht="14.25" customHeight="1" x14ac:dyDescent="0.2">
      <c r="B9" s="56">
        <v>1</v>
      </c>
      <c r="C9" s="444" t="s">
        <v>483</v>
      </c>
      <c r="D9" s="28">
        <v>6490416.0316599999</v>
      </c>
      <c r="E9" s="29">
        <v>1080416.1494499999</v>
      </c>
      <c r="F9" s="29">
        <v>6490416.0316599999</v>
      </c>
      <c r="G9" s="29">
        <v>440854.69963699998</v>
      </c>
      <c r="H9" s="29">
        <v>4766871.5031499993</v>
      </c>
      <c r="I9" s="502">
        <v>1.3758536414340867</v>
      </c>
    </row>
    <row r="10" spans="1:9" ht="14.25" customHeight="1" x14ac:dyDescent="0.2">
      <c r="B10" s="57">
        <v>2</v>
      </c>
      <c r="C10" s="444" t="s">
        <v>484</v>
      </c>
      <c r="D10" s="39">
        <v>292998.04272000003</v>
      </c>
      <c r="E10" s="40">
        <v>22095.890310000003</v>
      </c>
      <c r="F10" s="40">
        <v>292998.04272000003</v>
      </c>
      <c r="G10" s="40">
        <v>12574.092477999999</v>
      </c>
      <c r="H10" s="40">
        <v>334528.07303999999</v>
      </c>
      <c r="I10" s="503">
        <v>2.2045818901451928</v>
      </c>
    </row>
    <row r="11" spans="1:9" ht="14.25" customHeight="1" x14ac:dyDescent="0.2">
      <c r="B11" s="57">
        <v>3</v>
      </c>
      <c r="C11" s="444" t="s">
        <v>482</v>
      </c>
      <c r="D11" s="28">
        <v>4144377.0376500003</v>
      </c>
      <c r="E11" s="29">
        <v>1658468.87656</v>
      </c>
      <c r="F11" s="29">
        <v>4144377.0376500003</v>
      </c>
      <c r="G11" s="29">
        <v>603370.31673299999</v>
      </c>
      <c r="H11" s="29">
        <v>4637431.3448599996</v>
      </c>
      <c r="I11" s="502">
        <v>1.9538290488439563</v>
      </c>
    </row>
    <row r="12" spans="1:9" ht="14.25" customHeight="1" x14ac:dyDescent="0.2">
      <c r="B12" s="57">
        <v>4</v>
      </c>
      <c r="C12" s="444" t="s">
        <v>485</v>
      </c>
      <c r="D12" s="39">
        <v>46564.200400000002</v>
      </c>
      <c r="E12" s="40">
        <v>0</v>
      </c>
      <c r="F12" s="40">
        <v>46564.200400000002</v>
      </c>
      <c r="G12" s="40">
        <v>0</v>
      </c>
      <c r="H12" s="40">
        <v>0</v>
      </c>
      <c r="I12" s="503">
        <v>0</v>
      </c>
    </row>
    <row r="13" spans="1:9" ht="14.25" customHeight="1" x14ac:dyDescent="0.2">
      <c r="B13" s="57">
        <v>5</v>
      </c>
      <c r="C13" s="444" t="s">
        <v>487</v>
      </c>
      <c r="D13" s="28">
        <v>51810202.450110003</v>
      </c>
      <c r="E13" s="29">
        <v>2678614.2207300002</v>
      </c>
      <c r="F13" s="29">
        <v>51810202.450110003</v>
      </c>
      <c r="G13" s="29">
        <v>1288988.2021249998</v>
      </c>
      <c r="H13" s="29">
        <v>22335554.309319999</v>
      </c>
      <c r="I13" s="502">
        <v>0.84491949935003419</v>
      </c>
    </row>
    <row r="14" spans="1:9" ht="14.25" customHeight="1" x14ac:dyDescent="0.2">
      <c r="B14" s="57">
        <v>6</v>
      </c>
      <c r="C14" s="444" t="s">
        <v>486</v>
      </c>
      <c r="D14" s="39">
        <v>9883.8894900000014</v>
      </c>
      <c r="E14" s="40">
        <v>5000</v>
      </c>
      <c r="F14" s="40">
        <v>9883.8894900000014</v>
      </c>
      <c r="G14" s="40">
        <v>1000</v>
      </c>
      <c r="H14" s="40">
        <v>2176.7779</v>
      </c>
      <c r="I14" s="503">
        <v>0.39999999660705099</v>
      </c>
    </row>
    <row r="15" spans="1:9" ht="14.25" customHeight="1" x14ac:dyDescent="0.2">
      <c r="B15" s="57">
        <v>7</v>
      </c>
      <c r="C15" s="60"/>
      <c r="D15" s="28"/>
      <c r="E15" s="29"/>
      <c r="F15" s="29"/>
      <c r="G15" s="29"/>
      <c r="H15" s="29"/>
      <c r="I15" s="278"/>
    </row>
    <row r="16" spans="1:9" ht="14.25" customHeight="1" x14ac:dyDescent="0.2">
      <c r="B16" s="57">
        <v>8</v>
      </c>
      <c r="C16" s="61"/>
      <c r="D16" s="39"/>
      <c r="E16" s="40"/>
      <c r="F16" s="40"/>
      <c r="G16" s="40"/>
      <c r="H16" s="40"/>
      <c r="I16" s="277"/>
    </row>
    <row r="17" spans="2:9" ht="14.25" customHeight="1" x14ac:dyDescent="0.2">
      <c r="B17" s="57">
        <v>9</v>
      </c>
      <c r="C17" s="61"/>
      <c r="D17" s="39"/>
      <c r="E17" s="40"/>
      <c r="F17" s="40"/>
      <c r="G17" s="40"/>
      <c r="H17" s="40"/>
      <c r="I17" s="277"/>
    </row>
    <row r="18" spans="2:9" ht="14.25" customHeight="1" x14ac:dyDescent="0.2">
      <c r="B18" s="57">
        <v>10</v>
      </c>
      <c r="C18" s="61"/>
      <c r="D18" s="39"/>
      <c r="E18" s="40"/>
      <c r="F18" s="40"/>
      <c r="G18" s="40"/>
      <c r="H18" s="40"/>
      <c r="I18" s="277"/>
    </row>
    <row r="19" spans="2:9" ht="14.25" customHeight="1" x14ac:dyDescent="0.2">
      <c r="B19" s="57">
        <v>11</v>
      </c>
      <c r="C19" s="61"/>
      <c r="D19" s="39"/>
      <c r="E19" s="40"/>
      <c r="F19" s="40"/>
      <c r="G19" s="40"/>
      <c r="H19" s="40"/>
      <c r="I19" s="277"/>
    </row>
    <row r="20" spans="2:9" ht="14.25" customHeight="1" x14ac:dyDescent="0.2">
      <c r="B20" s="35">
        <v>12</v>
      </c>
      <c r="C20" s="60"/>
      <c r="D20" s="28"/>
      <c r="E20" s="29"/>
      <c r="F20" s="29"/>
      <c r="G20" s="29"/>
      <c r="H20" s="29"/>
      <c r="I20" s="278"/>
    </row>
    <row r="21" spans="2:9" ht="14.25" customHeight="1" x14ac:dyDescent="0.2">
      <c r="B21" s="57">
        <v>13</v>
      </c>
      <c r="C21" s="61"/>
      <c r="D21" s="39"/>
      <c r="E21" s="40"/>
      <c r="F21" s="40"/>
      <c r="G21" s="40"/>
      <c r="H21" s="40"/>
      <c r="I21" s="277"/>
    </row>
    <row r="22" spans="2:9" ht="14.25" customHeight="1" x14ac:dyDescent="0.2">
      <c r="B22" s="57">
        <v>14</v>
      </c>
      <c r="C22" s="61"/>
      <c r="D22" s="39"/>
      <c r="E22" s="40"/>
      <c r="F22" s="40"/>
      <c r="G22" s="40"/>
      <c r="H22" s="40"/>
      <c r="I22" s="277"/>
    </row>
    <row r="23" spans="2:9" ht="14.25" customHeight="1" x14ac:dyDescent="0.2">
      <c r="B23" s="35">
        <v>15</v>
      </c>
      <c r="C23" s="60"/>
      <c r="D23" s="28"/>
      <c r="E23" s="29"/>
      <c r="F23" s="29"/>
      <c r="G23" s="29"/>
      <c r="H23" s="29"/>
      <c r="I23" s="278"/>
    </row>
    <row r="24" spans="2:9" ht="14.25" customHeight="1" x14ac:dyDescent="0.2">
      <c r="B24" s="35">
        <v>16</v>
      </c>
      <c r="C24" s="60"/>
      <c r="D24" s="28"/>
      <c r="E24" s="29"/>
      <c r="F24" s="29"/>
      <c r="G24" s="29"/>
      <c r="H24" s="29"/>
      <c r="I24" s="278"/>
    </row>
    <row r="25" spans="2:9" ht="14.25" customHeight="1" thickBot="1" x14ac:dyDescent="0.25">
      <c r="B25" s="42">
        <v>17</v>
      </c>
      <c r="C25" s="33"/>
      <c r="D25" s="89"/>
      <c r="E25" s="67"/>
      <c r="F25" s="67"/>
      <c r="G25" s="67"/>
      <c r="H25" s="67"/>
      <c r="I25" s="279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92D050"/>
    <pageSetUpPr fitToPage="1"/>
  </sheetPr>
  <dimension ref="A1:G61"/>
  <sheetViews>
    <sheetView showGridLines="0" tabSelected="1" zoomScale="110" zoomScaleNormal="110" zoomScaleSheetLayoutView="90" workbookViewId="0">
      <selection activeCell="C22" sqref="C22"/>
    </sheetView>
  </sheetViews>
  <sheetFormatPr baseColWidth="10" defaultColWidth="11.42578125" defaultRowHeight="12.75" x14ac:dyDescent="0.2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16384" width="11.42578125" style="4"/>
  </cols>
  <sheetData>
    <row r="1" spans="1:7" s="1" customFormat="1" ht="18.75" customHeight="1" x14ac:dyDescent="0.2">
      <c r="A1" s="172"/>
      <c r="B1" s="173"/>
      <c r="C1" s="174"/>
      <c r="D1" s="173"/>
      <c r="E1" s="174"/>
      <c r="F1" s="174"/>
      <c r="G1" s="174"/>
    </row>
    <row r="2" spans="1:7" ht="18.75" customHeight="1" x14ac:dyDescent="0.2">
      <c r="B2" s="2" t="s">
        <v>0</v>
      </c>
      <c r="C2" s="175"/>
      <c r="D2" s="3"/>
      <c r="E2" s="175"/>
      <c r="F2" s="175"/>
      <c r="G2" s="175"/>
    </row>
    <row r="3" spans="1:7" ht="14.25" customHeight="1" x14ac:dyDescent="0.2">
      <c r="A3" s="176"/>
      <c r="B3" s="209" t="s">
        <v>1</v>
      </c>
      <c r="C3" s="210" t="s">
        <v>2</v>
      </c>
      <c r="D3" s="210" t="s">
        <v>3</v>
      </c>
      <c r="E3" s="210" t="s">
        <v>4</v>
      </c>
      <c r="F3" s="210" t="s">
        <v>5</v>
      </c>
      <c r="G3" s="210" t="s">
        <v>6</v>
      </c>
    </row>
    <row r="4" spans="1:7" s="8" customFormat="1" ht="14.25" customHeight="1" x14ac:dyDescent="0.15">
      <c r="A4" s="7"/>
      <c r="B4" s="179">
        <v>1</v>
      </c>
      <c r="C4" s="141" t="s">
        <v>7</v>
      </c>
      <c r="D4" s="141" t="s">
        <v>8</v>
      </c>
      <c r="E4" s="141" t="s">
        <v>9</v>
      </c>
      <c r="F4" s="141" t="s">
        <v>719</v>
      </c>
      <c r="G4" s="327" t="s">
        <v>10</v>
      </c>
    </row>
    <row r="5" spans="1:7" s="8" customFormat="1" ht="14.25" customHeight="1" x14ac:dyDescent="0.15">
      <c r="A5" s="7"/>
      <c r="B5" s="198">
        <v>2</v>
      </c>
      <c r="C5" s="195" t="s">
        <v>11</v>
      </c>
      <c r="D5" s="195" t="s">
        <v>12</v>
      </c>
      <c r="E5" s="195" t="s">
        <v>9</v>
      </c>
      <c r="F5" s="141" t="s">
        <v>719</v>
      </c>
      <c r="G5" s="328" t="s">
        <v>13</v>
      </c>
    </row>
    <row r="6" spans="1:7" s="8" customFormat="1" ht="14.25" customHeight="1" x14ac:dyDescent="0.15">
      <c r="A6" s="7"/>
      <c r="B6" s="179">
        <v>3</v>
      </c>
      <c r="C6" s="141" t="s">
        <v>14</v>
      </c>
      <c r="D6" s="141" t="s">
        <v>15</v>
      </c>
      <c r="E6" s="141" t="s">
        <v>9</v>
      </c>
      <c r="F6" s="141" t="s">
        <v>719</v>
      </c>
      <c r="G6" s="327" t="s">
        <v>10</v>
      </c>
    </row>
    <row r="7" spans="1:7" s="8" customFormat="1" ht="14.25" customHeight="1" x14ac:dyDescent="0.15">
      <c r="A7" s="7"/>
      <c r="B7" s="198">
        <v>4</v>
      </c>
      <c r="C7" s="195" t="s">
        <v>16</v>
      </c>
      <c r="D7" s="195" t="s">
        <v>17</v>
      </c>
      <c r="E7" s="195" t="s">
        <v>9</v>
      </c>
      <c r="F7" s="141" t="s">
        <v>719</v>
      </c>
      <c r="G7" s="328" t="s">
        <v>10</v>
      </c>
    </row>
    <row r="8" spans="1:7" s="8" customFormat="1" ht="14.25" customHeight="1" x14ac:dyDescent="0.15">
      <c r="A8" s="7"/>
      <c r="B8" s="214">
        <v>5</v>
      </c>
      <c r="C8" s="213" t="s">
        <v>18</v>
      </c>
      <c r="D8" s="213" t="s">
        <v>17</v>
      </c>
      <c r="E8" s="213" t="s">
        <v>9</v>
      </c>
      <c r="F8" s="141" t="s">
        <v>719</v>
      </c>
      <c r="G8" s="329" t="s">
        <v>10</v>
      </c>
    </row>
    <row r="9" spans="1:7" s="8" customFormat="1" ht="14.25" customHeight="1" x14ac:dyDescent="0.15">
      <c r="A9" s="7"/>
      <c r="B9" s="198">
        <v>6</v>
      </c>
      <c r="C9" s="195" t="s">
        <v>19</v>
      </c>
      <c r="D9" s="195" t="s">
        <v>20</v>
      </c>
      <c r="E9" s="195" t="s">
        <v>9</v>
      </c>
      <c r="F9" s="141" t="s">
        <v>719</v>
      </c>
      <c r="G9" s="328" t="s">
        <v>10</v>
      </c>
    </row>
    <row r="10" spans="1:7" s="8" customFormat="1" ht="14.25" customHeight="1" x14ac:dyDescent="0.15">
      <c r="A10" s="7"/>
      <c r="B10" s="179">
        <v>7</v>
      </c>
      <c r="C10" s="141" t="s">
        <v>21</v>
      </c>
      <c r="D10" s="141" t="s">
        <v>22</v>
      </c>
      <c r="E10" s="141" t="s">
        <v>23</v>
      </c>
      <c r="F10" s="141" t="s">
        <v>719</v>
      </c>
      <c r="G10" s="327" t="s">
        <v>13</v>
      </c>
    </row>
    <row r="11" spans="1:7" ht="14.25" customHeight="1" x14ac:dyDescent="0.2">
      <c r="A11" s="178"/>
      <c r="B11" s="198">
        <v>8</v>
      </c>
      <c r="C11" s="195" t="s">
        <v>24</v>
      </c>
      <c r="D11" s="195" t="s">
        <v>25</v>
      </c>
      <c r="E11" s="195" t="s">
        <v>23</v>
      </c>
      <c r="F11" s="141" t="s">
        <v>719</v>
      </c>
      <c r="G11" s="328" t="s">
        <v>26</v>
      </c>
    </row>
    <row r="12" spans="1:7" ht="14.25" customHeight="1" x14ac:dyDescent="0.2">
      <c r="A12" s="178"/>
      <c r="B12" s="214">
        <v>9</v>
      </c>
      <c r="C12" s="213" t="s">
        <v>27</v>
      </c>
      <c r="D12" s="213" t="s">
        <v>25</v>
      </c>
      <c r="E12" s="213" t="s">
        <v>9</v>
      </c>
      <c r="F12" s="141" t="s">
        <v>719</v>
      </c>
      <c r="G12" s="329" t="s">
        <v>10</v>
      </c>
    </row>
    <row r="13" spans="1:7" ht="14.25" customHeight="1" x14ac:dyDescent="0.2">
      <c r="A13" s="178"/>
      <c r="B13" s="198">
        <v>10</v>
      </c>
      <c r="C13" s="195" t="s">
        <v>28</v>
      </c>
      <c r="D13" s="195" t="s">
        <v>25</v>
      </c>
      <c r="E13" s="195" t="s">
        <v>9</v>
      </c>
      <c r="F13" s="141" t="s">
        <v>719</v>
      </c>
      <c r="G13" s="328" t="s">
        <v>10</v>
      </c>
    </row>
    <row r="14" spans="1:7" s="6" customFormat="1" ht="14.25" customHeight="1" x14ac:dyDescent="0.2">
      <c r="A14" s="177"/>
      <c r="B14" s="179">
        <v>11</v>
      </c>
      <c r="C14" s="141" t="s">
        <v>29</v>
      </c>
      <c r="D14" s="141" t="s">
        <v>30</v>
      </c>
      <c r="E14" s="141" t="s">
        <v>9</v>
      </c>
      <c r="F14" s="141" t="s">
        <v>719</v>
      </c>
      <c r="G14" s="327" t="s">
        <v>10</v>
      </c>
    </row>
    <row r="15" spans="1:7" s="6" customFormat="1" ht="14.25" customHeight="1" x14ac:dyDescent="0.2">
      <c r="A15" s="177"/>
      <c r="B15" s="198">
        <v>12</v>
      </c>
      <c r="C15" s="195" t="s">
        <v>31</v>
      </c>
      <c r="D15" s="195" t="s">
        <v>32</v>
      </c>
      <c r="E15" s="195" t="s">
        <v>9</v>
      </c>
      <c r="F15" s="141" t="s">
        <v>719</v>
      </c>
      <c r="G15" s="328" t="s">
        <v>10</v>
      </c>
    </row>
    <row r="16" spans="1:7" s="6" customFormat="1" ht="14.25" customHeight="1" x14ac:dyDescent="0.2">
      <c r="A16" s="177"/>
      <c r="B16" s="179">
        <v>13</v>
      </c>
      <c r="C16" s="141" t="s">
        <v>33</v>
      </c>
      <c r="D16" s="141" t="s">
        <v>34</v>
      </c>
      <c r="E16" s="141" t="s">
        <v>9</v>
      </c>
      <c r="F16" s="141" t="s">
        <v>719</v>
      </c>
      <c r="G16" s="327" t="s">
        <v>10</v>
      </c>
    </row>
    <row r="17" spans="1:7" s="6" customFormat="1" ht="14.25" customHeight="1" x14ac:dyDescent="0.2">
      <c r="A17" s="177"/>
      <c r="B17" s="198">
        <v>14</v>
      </c>
      <c r="C17" s="195" t="s">
        <v>35</v>
      </c>
      <c r="D17" s="195" t="s">
        <v>36</v>
      </c>
      <c r="E17" s="195" t="s">
        <v>9</v>
      </c>
      <c r="F17" s="141" t="s">
        <v>719</v>
      </c>
      <c r="G17" s="328" t="s">
        <v>10</v>
      </c>
    </row>
    <row r="18" spans="1:7" s="6" customFormat="1" ht="14.25" customHeight="1" x14ac:dyDescent="0.2">
      <c r="A18" s="177"/>
      <c r="B18" s="179">
        <v>15</v>
      </c>
      <c r="C18" s="141" t="s">
        <v>37</v>
      </c>
      <c r="D18" s="141" t="s">
        <v>38</v>
      </c>
      <c r="E18" s="141" t="s">
        <v>39</v>
      </c>
      <c r="F18" s="141" t="s">
        <v>719</v>
      </c>
      <c r="G18" s="327"/>
    </row>
    <row r="19" spans="1:7" s="6" customFormat="1" ht="14.25" customHeight="1" x14ac:dyDescent="0.2">
      <c r="A19" s="177"/>
      <c r="B19" s="198">
        <v>16</v>
      </c>
      <c r="C19" s="195" t="s">
        <v>40</v>
      </c>
      <c r="D19" s="195" t="s">
        <v>41</v>
      </c>
      <c r="E19" s="195" t="s">
        <v>9</v>
      </c>
      <c r="F19" s="141" t="s">
        <v>719</v>
      </c>
      <c r="G19" s="328"/>
    </row>
    <row r="20" spans="1:7" s="6" customFormat="1" ht="14.25" customHeight="1" x14ac:dyDescent="0.2">
      <c r="A20" s="177"/>
      <c r="B20" s="179">
        <v>17</v>
      </c>
      <c r="C20" s="141" t="s">
        <v>42</v>
      </c>
      <c r="D20" s="141" t="s">
        <v>43</v>
      </c>
      <c r="E20" s="141" t="s">
        <v>9</v>
      </c>
      <c r="F20" s="141" t="s">
        <v>719</v>
      </c>
      <c r="G20" s="327"/>
    </row>
    <row r="21" spans="1:7" s="6" customFormat="1" ht="14.25" customHeight="1" x14ac:dyDescent="0.2">
      <c r="A21" s="177"/>
      <c r="B21" s="198">
        <v>18</v>
      </c>
      <c r="C21" s="195" t="s">
        <v>44</v>
      </c>
      <c r="D21" s="195" t="s">
        <v>45</v>
      </c>
      <c r="E21" s="195" t="s">
        <v>9</v>
      </c>
      <c r="F21" s="141" t="s">
        <v>719</v>
      </c>
      <c r="G21" s="328"/>
    </row>
    <row r="22" spans="1:7" s="6" customFormat="1" ht="14.25" customHeight="1" x14ac:dyDescent="0.2">
      <c r="A22" s="177"/>
      <c r="B22" s="179">
        <v>19</v>
      </c>
      <c r="C22" s="141" t="s">
        <v>46</v>
      </c>
      <c r="D22" s="141" t="s">
        <v>47</v>
      </c>
      <c r="E22" s="141" t="s">
        <v>9</v>
      </c>
      <c r="F22" s="141" t="s">
        <v>719</v>
      </c>
      <c r="G22" s="327"/>
    </row>
    <row r="23" spans="1:7" s="6" customFormat="1" ht="14.25" customHeight="1" x14ac:dyDescent="0.2">
      <c r="A23" s="177"/>
      <c r="B23" s="198">
        <v>20</v>
      </c>
      <c r="C23" s="195" t="s">
        <v>48</v>
      </c>
      <c r="D23" s="195" t="s">
        <v>49</v>
      </c>
      <c r="E23" s="195" t="s">
        <v>50</v>
      </c>
      <c r="F23" s="141" t="s">
        <v>719</v>
      </c>
      <c r="G23" s="328" t="s">
        <v>26</v>
      </c>
    </row>
    <row r="24" spans="1:7" s="6" customFormat="1" ht="14.25" customHeight="1" x14ac:dyDescent="0.2">
      <c r="A24" s="177"/>
      <c r="B24" s="179">
        <v>21</v>
      </c>
      <c r="C24" s="141" t="s">
        <v>51</v>
      </c>
      <c r="D24" s="141" t="s">
        <v>52</v>
      </c>
      <c r="E24" s="141" t="s">
        <v>50</v>
      </c>
      <c r="F24" s="141" t="s">
        <v>719</v>
      </c>
      <c r="G24" s="327" t="s">
        <v>26</v>
      </c>
    </row>
    <row r="25" spans="1:7" s="6" customFormat="1" ht="14.25" customHeight="1" x14ac:dyDescent="0.2">
      <c r="A25" s="177"/>
      <c r="B25" s="198">
        <v>22</v>
      </c>
      <c r="C25" s="195" t="s">
        <v>53</v>
      </c>
      <c r="D25" s="195" t="s">
        <v>54</v>
      </c>
      <c r="E25" s="195" t="s">
        <v>9</v>
      </c>
      <c r="F25" s="141" t="s">
        <v>719</v>
      </c>
      <c r="G25" s="328" t="s">
        <v>10</v>
      </c>
    </row>
    <row r="26" spans="1:7" s="6" customFormat="1" ht="14.25" customHeight="1" x14ac:dyDescent="0.2">
      <c r="A26" s="177"/>
      <c r="B26" s="179">
        <v>23</v>
      </c>
      <c r="C26" s="141" t="s">
        <v>55</v>
      </c>
      <c r="D26" s="141" t="s">
        <v>56</v>
      </c>
      <c r="E26" s="141" t="s">
        <v>9</v>
      </c>
      <c r="F26" s="141" t="s">
        <v>719</v>
      </c>
      <c r="G26" s="327" t="s">
        <v>10</v>
      </c>
    </row>
    <row r="27" spans="1:7" s="6" customFormat="1" ht="14.25" customHeight="1" x14ac:dyDescent="0.2">
      <c r="A27" s="177"/>
      <c r="B27" s="198">
        <v>24</v>
      </c>
      <c r="C27" s="195" t="s">
        <v>57</v>
      </c>
      <c r="D27" s="195" t="s">
        <v>58</v>
      </c>
      <c r="E27" s="195" t="s">
        <v>9</v>
      </c>
      <c r="F27" s="141" t="s">
        <v>719</v>
      </c>
      <c r="G27" s="328" t="s">
        <v>10</v>
      </c>
    </row>
    <row r="28" spans="1:7" s="6" customFormat="1" ht="14.25" customHeight="1" x14ac:dyDescent="0.2">
      <c r="A28" s="177"/>
      <c r="B28" s="179">
        <v>25</v>
      </c>
      <c r="C28" s="141" t="s">
        <v>59</v>
      </c>
      <c r="D28" s="141" t="s">
        <v>60</v>
      </c>
      <c r="E28" s="141" t="s">
        <v>9</v>
      </c>
      <c r="F28" s="141" t="s">
        <v>719</v>
      </c>
      <c r="G28" s="327" t="s">
        <v>13</v>
      </c>
    </row>
    <row r="29" spans="1:7" s="6" customFormat="1" ht="14.25" customHeight="1" x14ac:dyDescent="0.2">
      <c r="A29" s="177"/>
      <c r="B29" s="198">
        <v>26</v>
      </c>
      <c r="C29" s="195" t="s">
        <v>61</v>
      </c>
      <c r="D29" s="195" t="s">
        <v>62</v>
      </c>
      <c r="E29" s="195" t="s">
        <v>50</v>
      </c>
      <c r="F29" s="141" t="s">
        <v>719</v>
      </c>
      <c r="G29" s="328" t="s">
        <v>13</v>
      </c>
    </row>
    <row r="30" spans="1:7" s="6" customFormat="1" ht="14.25" customHeight="1" x14ac:dyDescent="0.2">
      <c r="A30" s="177"/>
      <c r="B30" s="179">
        <v>27</v>
      </c>
      <c r="C30" s="141" t="s">
        <v>63</v>
      </c>
      <c r="D30" s="141" t="s">
        <v>64</v>
      </c>
      <c r="E30" s="141" t="s">
        <v>23</v>
      </c>
      <c r="F30" s="141" t="s">
        <v>719</v>
      </c>
      <c r="G30" s="329" t="s">
        <v>13</v>
      </c>
    </row>
    <row r="31" spans="1:7" s="6" customFormat="1" ht="14.25" customHeight="1" x14ac:dyDescent="0.2">
      <c r="A31" s="177"/>
      <c r="B31" s="198">
        <v>28</v>
      </c>
      <c r="C31" s="195" t="s">
        <v>65</v>
      </c>
      <c r="D31" s="195" t="s">
        <v>66</v>
      </c>
      <c r="E31" s="195" t="s">
        <v>9</v>
      </c>
      <c r="F31" s="141" t="s">
        <v>719</v>
      </c>
      <c r="G31" s="328" t="s">
        <v>13</v>
      </c>
    </row>
    <row r="32" spans="1:7" s="6" customFormat="1" ht="14.25" customHeight="1" x14ac:dyDescent="0.2">
      <c r="A32" s="177"/>
      <c r="B32" s="179">
        <v>29</v>
      </c>
      <c r="C32" s="141" t="s">
        <v>67</v>
      </c>
      <c r="D32" s="141" t="s">
        <v>68</v>
      </c>
      <c r="E32" s="141" t="s">
        <v>50</v>
      </c>
      <c r="F32" s="141" t="s">
        <v>719</v>
      </c>
      <c r="G32" s="327" t="s">
        <v>13</v>
      </c>
    </row>
    <row r="33" spans="1:7" s="8" customFormat="1" ht="14.25" customHeight="1" x14ac:dyDescent="0.15">
      <c r="A33" s="177"/>
      <c r="B33" s="198">
        <v>30</v>
      </c>
      <c r="C33" s="195" t="s">
        <v>69</v>
      </c>
      <c r="D33" s="195" t="s">
        <v>70</v>
      </c>
      <c r="E33" s="195" t="s">
        <v>50</v>
      </c>
      <c r="F33" s="141" t="s">
        <v>719</v>
      </c>
      <c r="G33" s="328" t="s">
        <v>13</v>
      </c>
    </row>
    <row r="34" spans="1:7" s="8" customFormat="1" ht="14.25" customHeight="1" x14ac:dyDescent="0.15">
      <c r="A34" s="177"/>
      <c r="B34" s="214">
        <v>31</v>
      </c>
      <c r="C34" s="213" t="s">
        <v>71</v>
      </c>
      <c r="D34" s="213" t="s">
        <v>72</v>
      </c>
      <c r="E34" s="213" t="s">
        <v>9</v>
      </c>
      <c r="F34" s="141" t="s">
        <v>719</v>
      </c>
      <c r="G34" s="329" t="s">
        <v>10</v>
      </c>
    </row>
    <row r="35" spans="1:7" s="8" customFormat="1" ht="14.25" customHeight="1" x14ac:dyDescent="0.15">
      <c r="A35" s="177"/>
      <c r="B35" s="198">
        <v>32</v>
      </c>
      <c r="C35" s="195" t="s">
        <v>73</v>
      </c>
      <c r="D35" s="195" t="s">
        <v>74</v>
      </c>
      <c r="E35" s="195" t="s">
        <v>50</v>
      </c>
      <c r="F35" s="141" t="s">
        <v>719</v>
      </c>
      <c r="G35" s="328" t="s">
        <v>13</v>
      </c>
    </row>
    <row r="36" spans="1:7" s="8" customFormat="1" ht="14.25" customHeight="1" x14ac:dyDescent="0.15">
      <c r="A36" s="177"/>
      <c r="B36" s="179">
        <v>33</v>
      </c>
      <c r="C36" s="141" t="s">
        <v>75</v>
      </c>
      <c r="D36" s="141" t="s">
        <v>76</v>
      </c>
      <c r="E36" s="141" t="s">
        <v>50</v>
      </c>
      <c r="F36" s="141" t="s">
        <v>719</v>
      </c>
      <c r="G36" s="327" t="s">
        <v>13</v>
      </c>
    </row>
    <row r="37" spans="1:7" s="8" customFormat="1" ht="14.25" customHeight="1" x14ac:dyDescent="0.15">
      <c r="A37" s="177"/>
      <c r="B37" s="198">
        <v>34</v>
      </c>
      <c r="C37" s="195" t="s">
        <v>77</v>
      </c>
      <c r="D37" s="195" t="s">
        <v>78</v>
      </c>
      <c r="E37" s="195" t="s">
        <v>50</v>
      </c>
      <c r="F37" s="141" t="s">
        <v>719</v>
      </c>
      <c r="G37" s="328" t="s">
        <v>13</v>
      </c>
    </row>
    <row r="38" spans="1:7" s="8" customFormat="1" ht="14.25" customHeight="1" x14ac:dyDescent="0.15">
      <c r="A38" s="177"/>
      <c r="B38" s="179">
        <v>35</v>
      </c>
      <c r="C38" s="141" t="s">
        <v>79</v>
      </c>
      <c r="D38" s="141" t="s">
        <v>80</v>
      </c>
      <c r="E38" s="141" t="s">
        <v>9</v>
      </c>
      <c r="F38" s="141" t="s">
        <v>719</v>
      </c>
      <c r="G38" s="327" t="s">
        <v>10</v>
      </c>
    </row>
    <row r="39" spans="1:7" s="8" customFormat="1" ht="14.25" customHeight="1" x14ac:dyDescent="0.15">
      <c r="A39" s="177"/>
      <c r="B39" s="198">
        <v>36</v>
      </c>
      <c r="C39" s="195" t="s">
        <v>81</v>
      </c>
      <c r="D39" s="195" t="s">
        <v>82</v>
      </c>
      <c r="E39" s="195" t="s">
        <v>50</v>
      </c>
      <c r="F39" s="141" t="s">
        <v>719</v>
      </c>
      <c r="G39" s="328" t="s">
        <v>13</v>
      </c>
    </row>
    <row r="40" spans="1:7" s="8" customFormat="1" ht="14.25" customHeight="1" x14ac:dyDescent="0.15">
      <c r="A40" s="177"/>
      <c r="B40" s="179">
        <v>37</v>
      </c>
      <c r="C40" s="141" t="s">
        <v>83</v>
      </c>
      <c r="D40" s="141" t="s">
        <v>84</v>
      </c>
      <c r="E40" s="141" t="s">
        <v>23</v>
      </c>
      <c r="F40" s="141" t="s">
        <v>719</v>
      </c>
      <c r="G40" s="327" t="s">
        <v>13</v>
      </c>
    </row>
    <row r="41" spans="1:7" s="8" customFormat="1" ht="14.25" customHeight="1" x14ac:dyDescent="0.15">
      <c r="A41" s="177"/>
      <c r="B41" s="198">
        <v>38</v>
      </c>
      <c r="C41" s="195" t="s">
        <v>85</v>
      </c>
      <c r="D41" s="195" t="s">
        <v>86</v>
      </c>
      <c r="E41" s="195" t="s">
        <v>50</v>
      </c>
      <c r="F41" s="141" t="s">
        <v>719</v>
      </c>
      <c r="G41" s="328" t="s">
        <v>13</v>
      </c>
    </row>
    <row r="42" spans="1:7" s="8" customFormat="1" ht="14.25" customHeight="1" x14ac:dyDescent="0.15">
      <c r="A42" s="177"/>
      <c r="B42" s="179">
        <v>39</v>
      </c>
      <c r="C42" s="141" t="s">
        <v>87</v>
      </c>
      <c r="D42" s="141" t="s">
        <v>88</v>
      </c>
      <c r="E42" s="141" t="s">
        <v>50</v>
      </c>
      <c r="F42" s="141" t="s">
        <v>719</v>
      </c>
      <c r="G42" s="327" t="s">
        <v>13</v>
      </c>
    </row>
    <row r="43" spans="1:7" s="8" customFormat="1" ht="14.25" customHeight="1" x14ac:dyDescent="0.15">
      <c r="A43" s="177"/>
      <c r="B43" s="198">
        <v>40</v>
      </c>
      <c r="C43" s="195" t="s">
        <v>89</v>
      </c>
      <c r="D43" s="195" t="s">
        <v>88</v>
      </c>
      <c r="E43" s="195" t="s">
        <v>50</v>
      </c>
      <c r="F43" s="141" t="s">
        <v>719</v>
      </c>
      <c r="G43" s="328" t="s">
        <v>13</v>
      </c>
    </row>
    <row r="44" spans="1:7" s="8" customFormat="1" ht="14.25" customHeight="1" x14ac:dyDescent="0.15">
      <c r="A44" s="177"/>
      <c r="B44" s="179">
        <v>41</v>
      </c>
      <c r="C44" s="141" t="s">
        <v>90</v>
      </c>
      <c r="D44" s="141" t="s">
        <v>88</v>
      </c>
      <c r="E44" s="141" t="s">
        <v>50</v>
      </c>
      <c r="F44" s="141" t="s">
        <v>719</v>
      </c>
      <c r="G44" s="327" t="s">
        <v>13</v>
      </c>
    </row>
    <row r="45" spans="1:7" s="8" customFormat="1" ht="14.25" customHeight="1" x14ac:dyDescent="0.15">
      <c r="A45" s="177"/>
      <c r="B45" s="198">
        <v>42</v>
      </c>
      <c r="C45" s="195" t="s">
        <v>91</v>
      </c>
      <c r="D45" s="195" t="s">
        <v>88</v>
      </c>
      <c r="E45" s="195" t="s">
        <v>50</v>
      </c>
      <c r="F45" s="141" t="s">
        <v>719</v>
      </c>
      <c r="G45" s="328" t="s">
        <v>13</v>
      </c>
    </row>
    <row r="46" spans="1:7" s="8" customFormat="1" ht="14.25" customHeight="1" x14ac:dyDescent="0.15">
      <c r="A46" s="177"/>
      <c r="B46" s="179">
        <v>43</v>
      </c>
      <c r="C46" s="141" t="s">
        <v>92</v>
      </c>
      <c r="D46" s="141" t="s">
        <v>93</v>
      </c>
      <c r="E46" s="141" t="s">
        <v>50</v>
      </c>
      <c r="F46" s="141" t="s">
        <v>719</v>
      </c>
      <c r="G46" s="327" t="s">
        <v>13</v>
      </c>
    </row>
    <row r="47" spans="1:7" s="8" customFormat="1" ht="14.25" customHeight="1" x14ac:dyDescent="0.15">
      <c r="A47" s="177"/>
      <c r="B47" s="198">
        <v>44</v>
      </c>
      <c r="C47" s="195" t="s">
        <v>94</v>
      </c>
      <c r="D47" s="195" t="s">
        <v>95</v>
      </c>
      <c r="E47" s="195" t="s">
        <v>50</v>
      </c>
      <c r="F47" s="141" t="s">
        <v>719</v>
      </c>
      <c r="G47" s="328" t="s">
        <v>13</v>
      </c>
    </row>
    <row r="48" spans="1:7" s="8" customFormat="1" ht="14.25" customHeight="1" x14ac:dyDescent="0.15">
      <c r="A48" s="177"/>
      <c r="B48" s="179">
        <v>45</v>
      </c>
      <c r="C48" s="141" t="s">
        <v>96</v>
      </c>
      <c r="D48" s="141" t="s">
        <v>97</v>
      </c>
      <c r="E48" s="141" t="s">
        <v>50</v>
      </c>
      <c r="F48" s="141" t="s">
        <v>719</v>
      </c>
      <c r="G48" s="327" t="s">
        <v>13</v>
      </c>
    </row>
    <row r="49" spans="1:7" s="8" customFormat="1" ht="14.25" customHeight="1" x14ac:dyDescent="0.15">
      <c r="A49" s="177"/>
      <c r="B49" s="198">
        <v>46</v>
      </c>
      <c r="C49" s="195" t="s">
        <v>98</v>
      </c>
      <c r="D49" s="195" t="s">
        <v>99</v>
      </c>
      <c r="E49" s="195" t="s">
        <v>50</v>
      </c>
      <c r="F49" s="141" t="s">
        <v>719</v>
      </c>
      <c r="G49" s="328" t="s">
        <v>13</v>
      </c>
    </row>
    <row r="50" spans="1:7" s="8" customFormat="1" ht="14.25" customHeight="1" x14ac:dyDescent="0.15">
      <c r="A50" s="177"/>
      <c r="B50" s="179">
        <v>47</v>
      </c>
      <c r="C50" s="141" t="s">
        <v>100</v>
      </c>
      <c r="D50" s="141" t="s">
        <v>101</v>
      </c>
      <c r="E50" s="141" t="s">
        <v>50</v>
      </c>
      <c r="F50" s="141" t="s">
        <v>719</v>
      </c>
      <c r="G50" s="327" t="s">
        <v>13</v>
      </c>
    </row>
    <row r="51" spans="1:7" s="8" customFormat="1" ht="14.25" customHeight="1" x14ac:dyDescent="0.15">
      <c r="A51" s="7"/>
      <c r="B51" s="198">
        <v>48</v>
      </c>
      <c r="C51" s="195" t="s">
        <v>102</v>
      </c>
      <c r="D51" s="195" t="s">
        <v>103</v>
      </c>
      <c r="E51" s="195" t="s">
        <v>50</v>
      </c>
      <c r="F51" s="141" t="s">
        <v>719</v>
      </c>
      <c r="G51" s="328" t="s">
        <v>10</v>
      </c>
    </row>
    <row r="52" spans="1:7" s="8" customFormat="1" ht="14.25" customHeight="1" x14ac:dyDescent="0.15">
      <c r="A52" s="177"/>
      <c r="B52" s="179">
        <v>49</v>
      </c>
      <c r="C52" s="141" t="s">
        <v>104</v>
      </c>
      <c r="D52" s="141" t="s">
        <v>105</v>
      </c>
      <c r="E52" s="141" t="s">
        <v>50</v>
      </c>
      <c r="F52" s="141" t="s">
        <v>719</v>
      </c>
      <c r="G52" s="327" t="s">
        <v>10</v>
      </c>
    </row>
    <row r="53" spans="1:7" s="8" customFormat="1" ht="14.25" customHeight="1" x14ac:dyDescent="0.15">
      <c r="A53" s="177"/>
      <c r="B53" s="198">
        <v>50</v>
      </c>
      <c r="C53" s="195" t="s">
        <v>106</v>
      </c>
      <c r="D53" s="195" t="s">
        <v>105</v>
      </c>
      <c r="E53" s="195" t="s">
        <v>23</v>
      </c>
      <c r="F53" s="141" t="s">
        <v>719</v>
      </c>
      <c r="G53" s="328" t="s">
        <v>13</v>
      </c>
    </row>
    <row r="54" spans="1:7" s="8" customFormat="1" ht="14.25" customHeight="1" x14ac:dyDescent="0.15">
      <c r="A54" s="177"/>
      <c r="B54" s="179">
        <v>51</v>
      </c>
      <c r="C54" s="141" t="s">
        <v>107</v>
      </c>
      <c r="D54" s="141" t="s">
        <v>105</v>
      </c>
      <c r="E54" s="141" t="s">
        <v>23</v>
      </c>
      <c r="F54" s="141" t="s">
        <v>719</v>
      </c>
      <c r="G54" s="327" t="s">
        <v>13</v>
      </c>
    </row>
    <row r="55" spans="1:7" x14ac:dyDescent="0.2">
      <c r="B55" s="198">
        <v>52</v>
      </c>
      <c r="C55" s="195" t="s">
        <v>108</v>
      </c>
      <c r="D55" s="195" t="s">
        <v>109</v>
      </c>
      <c r="E55" s="195" t="s">
        <v>9</v>
      </c>
      <c r="F55" s="141" t="s">
        <v>719</v>
      </c>
      <c r="G55" s="328" t="s">
        <v>10</v>
      </c>
    </row>
    <row r="56" spans="1:7" x14ac:dyDescent="0.2">
      <c r="B56" s="211">
        <v>53</v>
      </c>
      <c r="C56" s="212" t="s">
        <v>110</v>
      </c>
      <c r="D56" s="212" t="s">
        <v>109</v>
      </c>
      <c r="E56" s="212" t="s">
        <v>9</v>
      </c>
      <c r="F56" s="141" t="s">
        <v>719</v>
      </c>
      <c r="G56" s="330" t="s">
        <v>10</v>
      </c>
    </row>
    <row r="57" spans="1:7" x14ac:dyDescent="0.2">
      <c r="B57" s="197" t="s">
        <v>111</v>
      </c>
    </row>
    <row r="59" spans="1:7" x14ac:dyDescent="0.2">
      <c r="B59" s="215" t="s">
        <v>112</v>
      </c>
      <c r="C59" s="216"/>
    </row>
    <row r="60" spans="1:7" x14ac:dyDescent="0.2">
      <c r="B60" s="215" t="s">
        <v>113</v>
      </c>
      <c r="C60" s="216"/>
    </row>
    <row r="61" spans="1:7" x14ac:dyDescent="0.2">
      <c r="B61" s="215"/>
      <c r="C61" s="216"/>
    </row>
  </sheetData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5:F56" location="'1'!A1" display="'1'!A1" xr:uid="{11B7F717-B69C-4427-98B1-590E1AE2A09B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92D050"/>
  </sheetPr>
  <dimension ref="A1:U28"/>
  <sheetViews>
    <sheetView zoomScale="110" zoomScaleNormal="110" workbookViewId="0">
      <selection activeCell="G31" sqref="G31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4" width="14.28515625" style="14" customWidth="1"/>
    <col min="5" max="5" width="14.85546875" style="14" customWidth="1"/>
    <col min="6" max="6" width="14.140625" style="14" bestFit="1" customWidth="1"/>
    <col min="7" max="11" width="12.42578125" style="14" customWidth="1"/>
    <col min="12" max="20" width="14.28515625" style="14" customWidth="1"/>
    <col min="21" max="21" width="13.5703125" style="14" customWidth="1"/>
    <col min="22" max="16384" width="11.42578125" style="14"/>
  </cols>
  <sheetData>
    <row r="1" spans="1:21" ht="18.75" customHeight="1" x14ac:dyDescent="0.2"/>
    <row r="2" spans="1:21" ht="18.75" customHeight="1" x14ac:dyDescent="0.2">
      <c r="A2" s="15" t="s">
        <v>57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4.25" customHeight="1" x14ac:dyDescent="0.2">
      <c r="A4" s="15"/>
      <c r="B4" s="18" t="s">
        <v>116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4.25" customHeight="1" thickBot="1" x14ac:dyDescent="0.25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">
      <c r="B6" s="32" t="s">
        <v>611</v>
      </c>
      <c r="C6" s="591" t="s">
        <v>606</v>
      </c>
      <c r="D6" s="593" t="s">
        <v>612</v>
      </c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5"/>
    </row>
    <row r="7" spans="1:21" ht="14.25" customHeight="1" thickBot="1" x14ac:dyDescent="0.25">
      <c r="B7" s="97"/>
      <c r="C7" s="592"/>
      <c r="D7" s="322">
        <v>0</v>
      </c>
      <c r="E7" s="323">
        <v>0.02</v>
      </c>
      <c r="F7" s="323">
        <v>0.04</v>
      </c>
      <c r="G7" s="324">
        <v>0.1</v>
      </c>
      <c r="H7" s="324">
        <v>0.2</v>
      </c>
      <c r="I7" s="324">
        <v>0.35</v>
      </c>
      <c r="J7" s="324">
        <v>0.5</v>
      </c>
      <c r="K7" s="324">
        <v>0.7</v>
      </c>
      <c r="L7" s="324">
        <v>0.75</v>
      </c>
      <c r="M7" s="324">
        <v>1</v>
      </c>
      <c r="N7" s="324">
        <v>1.5</v>
      </c>
      <c r="O7" s="324">
        <v>2.5</v>
      </c>
      <c r="P7" s="324">
        <v>3.7</v>
      </c>
      <c r="Q7" s="324">
        <v>12.5</v>
      </c>
      <c r="R7" s="324" t="s">
        <v>613</v>
      </c>
      <c r="S7" s="324"/>
      <c r="T7" s="66" t="s">
        <v>489</v>
      </c>
      <c r="U7" s="65" t="s">
        <v>614</v>
      </c>
    </row>
    <row r="8" spans="1:21" ht="14.25" customHeight="1" thickBot="1" x14ac:dyDescent="0.25">
      <c r="B8" s="56">
        <v>1</v>
      </c>
      <c r="C8" s="445" t="s">
        <v>487</v>
      </c>
      <c r="D8" s="448">
        <v>0</v>
      </c>
      <c r="E8" s="448">
        <v>0</v>
      </c>
      <c r="F8" s="448">
        <v>0</v>
      </c>
      <c r="G8" s="448">
        <v>0</v>
      </c>
      <c r="H8" s="448">
        <v>0</v>
      </c>
      <c r="I8" s="448">
        <v>47184634.631669</v>
      </c>
      <c r="J8" s="448">
        <v>0</v>
      </c>
      <c r="K8" s="448">
        <v>0</v>
      </c>
      <c r="L8" s="448">
        <v>0</v>
      </c>
      <c r="M8" s="448">
        <v>5914556.0205659997</v>
      </c>
      <c r="N8" s="448">
        <v>0</v>
      </c>
      <c r="O8" s="299">
        <v>0</v>
      </c>
      <c r="P8" s="299">
        <v>0</v>
      </c>
      <c r="Q8" s="299">
        <v>0</v>
      </c>
      <c r="R8" s="299">
        <v>0</v>
      </c>
      <c r="S8" s="189"/>
      <c r="T8" s="188">
        <f>SUM(D8:S8)</f>
        <v>53099190.652235001</v>
      </c>
      <c r="U8" s="91"/>
    </row>
    <row r="9" spans="1:21" ht="14.25" customHeight="1" thickBot="1" x14ac:dyDescent="0.25">
      <c r="B9" s="35">
        <v>2</v>
      </c>
      <c r="C9" s="445" t="s">
        <v>482</v>
      </c>
      <c r="D9" s="448">
        <v>0</v>
      </c>
      <c r="E9" s="448">
        <v>0</v>
      </c>
      <c r="F9" s="448">
        <v>0</v>
      </c>
      <c r="G9" s="448">
        <v>0</v>
      </c>
      <c r="H9" s="448">
        <v>0</v>
      </c>
      <c r="I9" s="448">
        <v>0</v>
      </c>
      <c r="J9" s="448">
        <v>0</v>
      </c>
      <c r="K9" s="448">
        <v>0</v>
      </c>
      <c r="L9" s="448">
        <v>0</v>
      </c>
      <c r="M9" s="448">
        <v>4747747.3543830002</v>
      </c>
      <c r="N9" s="448">
        <v>0</v>
      </c>
      <c r="O9" s="299">
        <v>0</v>
      </c>
      <c r="P9" s="299">
        <v>0</v>
      </c>
      <c r="Q9" s="299">
        <v>0</v>
      </c>
      <c r="R9" s="299">
        <v>0</v>
      </c>
      <c r="S9" s="189"/>
      <c r="T9" s="188">
        <f t="shared" ref="T9:T23" si="0">SUM(D9:S9)</f>
        <v>4747747.3543830002</v>
      </c>
      <c r="U9" s="94"/>
    </row>
    <row r="10" spans="1:21" ht="14.25" customHeight="1" thickBot="1" x14ac:dyDescent="0.25">
      <c r="B10" s="35">
        <v>3</v>
      </c>
      <c r="C10" s="445" t="s">
        <v>484</v>
      </c>
      <c r="D10" s="448">
        <v>281.10199999999998</v>
      </c>
      <c r="E10" s="448">
        <v>0</v>
      </c>
      <c r="F10" s="448">
        <v>0</v>
      </c>
      <c r="G10" s="448">
        <v>0</v>
      </c>
      <c r="H10" s="448">
        <v>0</v>
      </c>
      <c r="I10" s="448">
        <v>0</v>
      </c>
      <c r="J10" s="448">
        <v>0</v>
      </c>
      <c r="K10" s="448">
        <v>0</v>
      </c>
      <c r="L10" s="448">
        <v>0</v>
      </c>
      <c r="M10" s="448">
        <v>246816.95744299999</v>
      </c>
      <c r="N10" s="448">
        <v>58474.075754999998</v>
      </c>
      <c r="O10" s="299">
        <v>0</v>
      </c>
      <c r="P10" s="299">
        <v>0</v>
      </c>
      <c r="Q10" s="299">
        <v>0</v>
      </c>
      <c r="R10" s="299">
        <v>0</v>
      </c>
      <c r="S10" s="189"/>
      <c r="T10" s="188">
        <f t="shared" si="0"/>
        <v>305572.135198</v>
      </c>
      <c r="U10" s="94"/>
    </row>
    <row r="11" spans="1:21" ht="14.25" customHeight="1" thickBot="1" x14ac:dyDescent="0.25">
      <c r="B11" s="57">
        <v>4</v>
      </c>
      <c r="C11" s="445" t="s">
        <v>486</v>
      </c>
      <c r="D11" s="448">
        <v>0</v>
      </c>
      <c r="E11" s="448">
        <v>0</v>
      </c>
      <c r="F11" s="448">
        <v>0</v>
      </c>
      <c r="G11" s="448">
        <v>0</v>
      </c>
      <c r="H11" s="448">
        <v>10883.889490000001</v>
      </c>
      <c r="I11" s="448">
        <v>0</v>
      </c>
      <c r="J11" s="448">
        <v>0</v>
      </c>
      <c r="K11" s="448">
        <v>0</v>
      </c>
      <c r="L11" s="448">
        <v>0</v>
      </c>
      <c r="M11" s="448">
        <v>0</v>
      </c>
      <c r="N11" s="448">
        <v>0</v>
      </c>
      <c r="O11" s="299">
        <v>0</v>
      </c>
      <c r="P11" s="299">
        <v>0</v>
      </c>
      <c r="Q11" s="299">
        <v>0</v>
      </c>
      <c r="R11" s="299">
        <v>0</v>
      </c>
      <c r="S11" s="189"/>
      <c r="T11" s="188">
        <f t="shared" si="0"/>
        <v>10883.889490000001</v>
      </c>
      <c r="U11" s="94"/>
    </row>
    <row r="12" spans="1:21" ht="14.25" customHeight="1" thickBot="1" x14ac:dyDescent="0.25">
      <c r="B12" s="35">
        <v>5</v>
      </c>
      <c r="C12" s="445" t="s">
        <v>483</v>
      </c>
      <c r="D12" s="448">
        <v>0</v>
      </c>
      <c r="E12" s="448">
        <v>0</v>
      </c>
      <c r="F12" s="448">
        <v>0</v>
      </c>
      <c r="G12" s="448">
        <v>0</v>
      </c>
      <c r="H12" s="448">
        <v>0</v>
      </c>
      <c r="I12" s="448">
        <v>0</v>
      </c>
      <c r="J12" s="448">
        <v>0</v>
      </c>
      <c r="K12" s="448">
        <v>0</v>
      </c>
      <c r="L12" s="448">
        <v>6931270.7312969994</v>
      </c>
      <c r="M12" s="448">
        <v>0</v>
      </c>
      <c r="N12" s="448">
        <v>0</v>
      </c>
      <c r="O12" s="299">
        <v>0</v>
      </c>
      <c r="P12" s="299">
        <v>0</v>
      </c>
      <c r="Q12" s="299">
        <v>0</v>
      </c>
      <c r="R12" s="299">
        <v>0</v>
      </c>
      <c r="S12" s="189"/>
      <c r="T12" s="188">
        <f t="shared" si="0"/>
        <v>6931270.7312969994</v>
      </c>
      <c r="U12" s="94"/>
    </row>
    <row r="13" spans="1:21" ht="14.25" customHeight="1" thickBot="1" x14ac:dyDescent="0.25">
      <c r="B13" s="35">
        <v>6</v>
      </c>
      <c r="C13" s="445" t="s">
        <v>485</v>
      </c>
      <c r="D13" s="299">
        <v>46564.200400000002</v>
      </c>
      <c r="E13" s="325">
        <v>0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5">
        <v>0</v>
      </c>
      <c r="O13" s="325">
        <v>0</v>
      </c>
      <c r="P13" s="325">
        <v>0</v>
      </c>
      <c r="Q13" s="325">
        <v>0</v>
      </c>
      <c r="R13" s="325">
        <v>0</v>
      </c>
      <c r="S13" s="189"/>
      <c r="T13" s="188">
        <f t="shared" si="0"/>
        <v>46564.200400000002</v>
      </c>
      <c r="U13" s="94"/>
    </row>
    <row r="14" spans="1:21" ht="14.25" customHeight="1" thickBot="1" x14ac:dyDescent="0.25">
      <c r="B14" s="35">
        <v>7</v>
      </c>
      <c r="C14" s="326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8">
        <f t="shared" si="0"/>
        <v>0</v>
      </c>
      <c r="U14" s="94"/>
    </row>
    <row r="15" spans="1:21" ht="14.25" customHeight="1" thickBot="1" x14ac:dyDescent="0.25">
      <c r="B15" s="35">
        <v>8</v>
      </c>
      <c r="C15" s="326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8">
        <f t="shared" si="0"/>
        <v>0</v>
      </c>
      <c r="U15" s="94"/>
    </row>
    <row r="16" spans="1:21" ht="14.25" customHeight="1" thickBot="1" x14ac:dyDescent="0.25">
      <c r="B16" s="57">
        <v>9</v>
      </c>
      <c r="C16" s="326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8">
        <f t="shared" si="0"/>
        <v>0</v>
      </c>
      <c r="U16" s="94"/>
    </row>
    <row r="17" spans="2:21" ht="14.25" customHeight="1" thickBot="1" x14ac:dyDescent="0.25">
      <c r="B17" s="35">
        <v>10</v>
      </c>
      <c r="C17" s="326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8">
        <f t="shared" si="0"/>
        <v>0</v>
      </c>
      <c r="U17" s="94"/>
    </row>
    <row r="18" spans="2:21" ht="14.25" customHeight="1" thickBot="1" x14ac:dyDescent="0.25">
      <c r="B18" s="35">
        <v>11</v>
      </c>
      <c r="C18" s="326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8">
        <f t="shared" si="0"/>
        <v>0</v>
      </c>
      <c r="U18" s="94"/>
    </row>
    <row r="19" spans="2:21" ht="14.25" customHeight="1" thickBot="1" x14ac:dyDescent="0.25">
      <c r="B19" s="35">
        <v>12</v>
      </c>
      <c r="C19" s="326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8">
        <f t="shared" si="0"/>
        <v>0</v>
      </c>
      <c r="U19" s="94"/>
    </row>
    <row r="20" spans="2:21" ht="14.25" customHeight="1" thickBot="1" x14ac:dyDescent="0.25">
      <c r="B20" s="35">
        <v>13</v>
      </c>
      <c r="C20" s="326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8">
        <f t="shared" si="0"/>
        <v>0</v>
      </c>
      <c r="U20" s="94"/>
    </row>
    <row r="21" spans="2:21" ht="14.25" customHeight="1" thickBot="1" x14ac:dyDescent="0.25">
      <c r="B21" s="57">
        <v>14</v>
      </c>
      <c r="C21" s="326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8">
        <f t="shared" si="0"/>
        <v>0</v>
      </c>
      <c r="U21" s="94"/>
    </row>
    <row r="22" spans="2:21" ht="14.25" customHeight="1" thickBot="1" x14ac:dyDescent="0.25">
      <c r="B22" s="35">
        <v>15</v>
      </c>
      <c r="C22" s="326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8">
        <f t="shared" si="0"/>
        <v>0</v>
      </c>
      <c r="U22" s="94"/>
    </row>
    <row r="23" spans="2:21" ht="14.25" customHeight="1" thickBot="1" x14ac:dyDescent="0.25">
      <c r="B23" s="35">
        <v>16</v>
      </c>
      <c r="C23" s="326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8">
        <f t="shared" si="0"/>
        <v>0</v>
      </c>
      <c r="U23" s="94"/>
    </row>
    <row r="24" spans="2:21" ht="14.25" customHeight="1" thickBot="1" x14ac:dyDescent="0.25">
      <c r="B24" s="42">
        <v>17</v>
      </c>
      <c r="C24" s="33" t="s">
        <v>489</v>
      </c>
      <c r="D24" s="190">
        <f>SUM(D8:D23)</f>
        <v>46845.3024</v>
      </c>
      <c r="E24" s="190">
        <f t="shared" ref="E24:R24" si="1">SUM(E8:E23)</f>
        <v>0</v>
      </c>
      <c r="F24" s="190">
        <f t="shared" si="1"/>
        <v>0</v>
      </c>
      <c r="G24" s="190">
        <f t="shared" si="1"/>
        <v>0</v>
      </c>
      <c r="H24" s="190">
        <f t="shared" si="1"/>
        <v>10883.889490000001</v>
      </c>
      <c r="I24" s="190">
        <f t="shared" si="1"/>
        <v>47184634.631669</v>
      </c>
      <c r="J24" s="190">
        <f t="shared" si="1"/>
        <v>0</v>
      </c>
      <c r="K24" s="190">
        <f t="shared" si="1"/>
        <v>0</v>
      </c>
      <c r="L24" s="190">
        <f t="shared" si="1"/>
        <v>6931270.7312969994</v>
      </c>
      <c r="M24" s="190">
        <f t="shared" si="1"/>
        <v>10909120.332392002</v>
      </c>
      <c r="N24" s="190">
        <f t="shared" si="1"/>
        <v>58474.075754999998</v>
      </c>
      <c r="O24" s="190">
        <f t="shared" si="1"/>
        <v>0</v>
      </c>
      <c r="P24" s="190">
        <f t="shared" si="1"/>
        <v>0</v>
      </c>
      <c r="Q24" s="190">
        <f t="shared" si="1"/>
        <v>0</v>
      </c>
      <c r="R24" s="190">
        <f t="shared" si="1"/>
        <v>0</v>
      </c>
      <c r="S24" s="191"/>
      <c r="T24" s="188">
        <f>SUM(T8:T23)</f>
        <v>65141228.963003002</v>
      </c>
      <c r="U24" s="187"/>
    </row>
    <row r="25" spans="2:21" x14ac:dyDescent="0.2">
      <c r="J25" s="220"/>
      <c r="M25" s="220"/>
    </row>
    <row r="28" spans="2:21" x14ac:dyDescent="0.2">
      <c r="J28" s="288"/>
      <c r="L28" s="288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92D050"/>
  </sheetPr>
  <dimension ref="A1:F13"/>
  <sheetViews>
    <sheetView zoomScale="110" zoomScaleNormal="110" workbookViewId="0">
      <selection activeCell="E14" sqref="E14"/>
    </sheetView>
  </sheetViews>
  <sheetFormatPr baseColWidth="10" defaultColWidth="11.42578125" defaultRowHeight="14.25" x14ac:dyDescent="0.2"/>
  <cols>
    <col min="1" max="2" width="4.28515625" style="14" customWidth="1"/>
    <col min="3" max="3" width="32.85546875" style="14" customWidth="1"/>
    <col min="4" max="5" width="14.28515625" style="14" customWidth="1"/>
    <col min="6" max="6" width="12.4257812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5" t="s">
        <v>71</v>
      </c>
    </row>
    <row r="3" spans="1:6" ht="14.25" customHeight="1" x14ac:dyDescent="0.2">
      <c r="B3" s="17"/>
      <c r="C3" s="17"/>
      <c r="D3" s="17"/>
      <c r="E3" s="17"/>
      <c r="F3" s="17"/>
    </row>
    <row r="4" spans="1:6" ht="14.25" customHeight="1" x14ac:dyDescent="0.2">
      <c r="B4" s="18" t="s">
        <v>615</v>
      </c>
      <c r="C4" s="17"/>
      <c r="D4" s="17"/>
      <c r="E4" s="17"/>
      <c r="F4" s="17"/>
    </row>
    <row r="5" spans="1:6" ht="14.25" customHeight="1" thickBot="1" x14ac:dyDescent="0.25">
      <c r="B5" s="17"/>
      <c r="C5" s="17"/>
      <c r="D5" s="17"/>
      <c r="E5" s="17"/>
      <c r="F5" s="17"/>
    </row>
    <row r="6" spans="1:6" x14ac:dyDescent="0.2">
      <c r="B6" s="20"/>
      <c r="C6" s="20"/>
      <c r="D6" s="25" t="s">
        <v>117</v>
      </c>
      <c r="E6" s="36" t="s">
        <v>118</v>
      </c>
    </row>
    <row r="7" spans="1:6" ht="14.25" customHeight="1" thickBot="1" x14ac:dyDescent="0.25">
      <c r="B7" s="71"/>
      <c r="C7" s="68"/>
      <c r="D7" s="69" t="s">
        <v>616</v>
      </c>
      <c r="E7" s="70" t="s">
        <v>617</v>
      </c>
    </row>
    <row r="8" spans="1:6" x14ac:dyDescent="0.2">
      <c r="B8" s="72">
        <v>1</v>
      </c>
      <c r="C8" s="73" t="s">
        <v>618</v>
      </c>
      <c r="D8" s="74"/>
      <c r="E8" s="75"/>
    </row>
    <row r="9" spans="1:6" x14ac:dyDescent="0.2">
      <c r="B9" s="57">
        <v>2</v>
      </c>
      <c r="C9" s="76" t="s">
        <v>619</v>
      </c>
      <c r="D9" s="205"/>
      <c r="E9" s="77"/>
    </row>
    <row r="10" spans="1:6" x14ac:dyDescent="0.2">
      <c r="B10" s="57">
        <v>3</v>
      </c>
      <c r="C10" s="76" t="s">
        <v>620</v>
      </c>
      <c r="D10" s="205"/>
      <c r="E10" s="77"/>
    </row>
    <row r="11" spans="1:6" x14ac:dyDescent="0.2">
      <c r="B11" s="57">
        <v>4</v>
      </c>
      <c r="C11" s="76" t="s">
        <v>621</v>
      </c>
      <c r="D11" s="81">
        <v>140</v>
      </c>
      <c r="E11" s="77">
        <v>74</v>
      </c>
    </row>
    <row r="12" spans="1:6" x14ac:dyDescent="0.2">
      <c r="B12" s="35" t="s">
        <v>622</v>
      </c>
      <c r="C12" s="78" t="s">
        <v>623</v>
      </c>
      <c r="D12" s="79"/>
      <c r="E12" s="80"/>
    </row>
    <row r="13" spans="1:6" ht="15" thickBot="1" x14ac:dyDescent="0.25">
      <c r="B13" s="42">
        <v>5</v>
      </c>
      <c r="C13" s="181" t="s">
        <v>624</v>
      </c>
      <c r="D13" s="81">
        <v>140</v>
      </c>
      <c r="E13" s="77">
        <v>74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92D050"/>
  </sheetPr>
  <dimension ref="A1:H15"/>
  <sheetViews>
    <sheetView zoomScale="110" zoomScaleNormal="110" workbookViewId="0">
      <selection activeCell="E13" sqref="E13"/>
    </sheetView>
  </sheetViews>
  <sheetFormatPr baseColWidth="10" defaultColWidth="11.42578125" defaultRowHeight="14.25" x14ac:dyDescent="0.2"/>
  <cols>
    <col min="1" max="1" width="4.28515625" style="14" customWidth="1"/>
    <col min="2" max="2" width="15.85546875" style="14" customWidth="1"/>
    <col min="3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79</v>
      </c>
    </row>
    <row r="3" spans="1:8" ht="14.25" customHeight="1" x14ac:dyDescent="0.2"/>
    <row r="4" spans="1:8" ht="14.25" customHeight="1" x14ac:dyDescent="0.2">
      <c r="B4" s="18" t="s">
        <v>615</v>
      </c>
    </row>
    <row r="5" spans="1:8" ht="14.25" customHeight="1" thickBot="1" x14ac:dyDescent="0.25">
      <c r="B5" s="18"/>
    </row>
    <row r="6" spans="1:8" ht="14.25" customHeight="1" x14ac:dyDescent="0.2">
      <c r="C6" s="25" t="s">
        <v>117</v>
      </c>
      <c r="D6" s="26" t="s">
        <v>118</v>
      </c>
      <c r="E6" s="26" t="s">
        <v>119</v>
      </c>
      <c r="F6" s="26" t="s">
        <v>120</v>
      </c>
      <c r="G6" s="26" t="s">
        <v>121</v>
      </c>
      <c r="H6" s="36" t="s">
        <v>122</v>
      </c>
    </row>
    <row r="7" spans="1:8" ht="14.25" customHeight="1" x14ac:dyDescent="0.2">
      <c r="C7" s="596" t="s">
        <v>625</v>
      </c>
      <c r="D7" s="597"/>
      <c r="E7" s="597"/>
      <c r="F7" s="598"/>
      <c r="G7" s="599" t="s">
        <v>626</v>
      </c>
      <c r="H7" s="600"/>
    </row>
    <row r="8" spans="1:8" ht="14.25" customHeight="1" x14ac:dyDescent="0.2">
      <c r="C8" s="601" t="s">
        <v>627</v>
      </c>
      <c r="D8" s="602"/>
      <c r="E8" s="603" t="s">
        <v>628</v>
      </c>
      <c r="F8" s="604"/>
      <c r="G8" s="605" t="s">
        <v>627</v>
      </c>
      <c r="H8" s="607" t="s">
        <v>628</v>
      </c>
    </row>
    <row r="9" spans="1:8" ht="15" thickBot="1" x14ac:dyDescent="0.25">
      <c r="B9" s="24"/>
      <c r="C9" s="85" t="s">
        <v>629</v>
      </c>
      <c r="D9" s="84" t="s">
        <v>630</v>
      </c>
      <c r="E9" s="84" t="s">
        <v>629</v>
      </c>
      <c r="F9" s="84" t="s">
        <v>630</v>
      </c>
      <c r="G9" s="606"/>
      <c r="H9" s="608"/>
    </row>
    <row r="10" spans="1:8" ht="14.25" customHeight="1" x14ac:dyDescent="0.2">
      <c r="B10" s="86" t="s">
        <v>631</v>
      </c>
      <c r="C10" s="120">
        <v>43</v>
      </c>
      <c r="D10" s="121"/>
      <c r="E10" s="121">
        <v>3</v>
      </c>
      <c r="F10" s="121"/>
      <c r="G10" s="121"/>
      <c r="H10" s="122"/>
    </row>
    <row r="11" spans="1:8" ht="14.25" customHeight="1" x14ac:dyDescent="0.2">
      <c r="B11" s="171" t="s">
        <v>632</v>
      </c>
      <c r="C11" s="126">
        <v>0</v>
      </c>
      <c r="D11" s="127"/>
      <c r="E11" s="127"/>
      <c r="F11" s="127"/>
      <c r="G11" s="127"/>
      <c r="H11" s="128"/>
    </row>
    <row r="12" spans="1:8" ht="14.25" customHeight="1" thickBot="1" x14ac:dyDescent="0.25">
      <c r="B12" s="87" t="s">
        <v>489</v>
      </c>
      <c r="C12" s="123">
        <v>43</v>
      </c>
      <c r="D12" s="124"/>
      <c r="E12" s="124">
        <v>3</v>
      </c>
      <c r="F12" s="124"/>
      <c r="G12" s="124"/>
      <c r="H12" s="125"/>
    </row>
    <row r="15" spans="1:8" x14ac:dyDescent="0.2">
      <c r="E15" s="83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00B050"/>
  </sheetPr>
  <dimension ref="A1:F41"/>
  <sheetViews>
    <sheetView zoomScale="120" zoomScaleNormal="120" workbookViewId="0">
      <selection activeCell="F39" sqref="F39"/>
    </sheetView>
  </sheetViews>
  <sheetFormatPr baseColWidth="10" defaultColWidth="11.42578125" defaultRowHeight="14.25" x14ac:dyDescent="0.2"/>
  <cols>
    <col min="1" max="3" width="4.28515625" style="14" customWidth="1"/>
    <col min="4" max="4" width="53.42578125" style="14" bestFit="1" customWidth="1"/>
    <col min="5" max="5" width="18.42578125" style="14" customWidth="1"/>
    <col min="6" max="6" width="24.8554687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80" t="s">
        <v>102</v>
      </c>
      <c r="B2" s="15"/>
      <c r="C2" s="15"/>
    </row>
    <row r="3" spans="1:6" ht="14.25" customHeight="1" x14ac:dyDescent="0.2"/>
    <row r="4" spans="1:6" ht="14.25" customHeight="1" x14ac:dyDescent="0.2">
      <c r="B4" s="18" t="s">
        <v>385</v>
      </c>
      <c r="C4" s="18"/>
    </row>
    <row r="5" spans="1:6" ht="14.25" customHeight="1" thickBot="1" x14ac:dyDescent="0.25">
      <c r="B5" s="16"/>
      <c r="C5" s="16"/>
      <c r="D5" s="16"/>
      <c r="E5" s="17"/>
    </row>
    <row r="6" spans="1:6" ht="14.25" customHeight="1" x14ac:dyDescent="0.2">
      <c r="B6" s="611" t="s">
        <v>633</v>
      </c>
      <c r="C6" s="612"/>
      <c r="D6" s="612"/>
      <c r="E6" s="613" t="s">
        <v>634</v>
      </c>
      <c r="F6" s="615" t="s">
        <v>635</v>
      </c>
    </row>
    <row r="7" spans="1:6" ht="14.25" customHeight="1" x14ac:dyDescent="0.2">
      <c r="B7" s="609" t="s">
        <v>636</v>
      </c>
      <c r="C7" s="610"/>
      <c r="D7" s="610"/>
      <c r="E7" s="614"/>
      <c r="F7" s="616"/>
    </row>
    <row r="8" spans="1:6" ht="14.25" customHeight="1" x14ac:dyDescent="0.2">
      <c r="B8" s="609" t="s">
        <v>637</v>
      </c>
      <c r="C8" s="610"/>
      <c r="D8" s="610"/>
      <c r="E8" s="184">
        <v>44561</v>
      </c>
      <c r="F8" s="185">
        <f>E8</f>
        <v>44561</v>
      </c>
    </row>
    <row r="9" spans="1:6" ht="14.25" customHeight="1" thickBot="1" x14ac:dyDescent="0.25">
      <c r="B9" s="617" t="s">
        <v>638</v>
      </c>
      <c r="C9" s="618"/>
      <c r="D9" s="618"/>
      <c r="E9" s="114">
        <v>1</v>
      </c>
      <c r="F9" s="115">
        <v>1</v>
      </c>
    </row>
    <row r="10" spans="1:6" ht="14.25" customHeight="1" x14ac:dyDescent="0.2">
      <c r="B10" s="619" t="s">
        <v>639</v>
      </c>
      <c r="C10" s="620"/>
      <c r="D10" s="620"/>
      <c r="E10" s="621"/>
      <c r="F10" s="622"/>
    </row>
    <row r="11" spans="1:6" ht="14.25" customHeight="1" x14ac:dyDescent="0.2">
      <c r="B11" s="57">
        <v>1</v>
      </c>
      <c r="C11" s="100" t="s">
        <v>640</v>
      </c>
      <c r="D11" s="93"/>
      <c r="E11" s="204"/>
      <c r="F11" s="438">
        <v>4782.134</v>
      </c>
    </row>
    <row r="12" spans="1:6" ht="14.25" customHeight="1" x14ac:dyDescent="0.2">
      <c r="B12" s="623" t="s">
        <v>641</v>
      </c>
      <c r="C12" s="624"/>
      <c r="D12" s="624"/>
      <c r="E12" s="624"/>
      <c r="F12" s="625"/>
    </row>
    <row r="13" spans="1:6" ht="14.25" customHeight="1" x14ac:dyDescent="0.2">
      <c r="B13" s="57">
        <v>2</v>
      </c>
      <c r="C13" s="100" t="s">
        <v>642</v>
      </c>
      <c r="D13" s="101"/>
      <c r="E13" s="439">
        <f>E14+E15</f>
        <v>35502.483999999997</v>
      </c>
      <c r="F13" s="440">
        <f>F14+F15</f>
        <v>2063.674</v>
      </c>
    </row>
    <row r="14" spans="1:6" ht="14.25" customHeight="1" x14ac:dyDescent="0.2">
      <c r="B14" s="57">
        <v>3</v>
      </c>
      <c r="C14" s="102"/>
      <c r="D14" s="284" t="s">
        <v>643</v>
      </c>
      <c r="E14" s="441">
        <f>3129.008+30259.596</f>
        <v>33388.603999999999</v>
      </c>
      <c r="F14" s="442">
        <f>314.124+1512.98</f>
        <v>1827.104</v>
      </c>
    </row>
    <row r="15" spans="1:6" ht="14.25" customHeight="1" x14ac:dyDescent="0.2">
      <c r="B15" s="57">
        <v>4</v>
      </c>
      <c r="C15" s="102"/>
      <c r="D15" s="284" t="s">
        <v>644</v>
      </c>
      <c r="E15" s="441">
        <f>27.98+2085.9</f>
        <v>2113.88</v>
      </c>
      <c r="F15" s="442">
        <f>27.98+208.59</f>
        <v>236.57</v>
      </c>
    </row>
    <row r="16" spans="1:6" ht="14.25" customHeight="1" x14ac:dyDescent="0.2">
      <c r="B16" s="57">
        <v>5</v>
      </c>
      <c r="C16" s="100" t="s">
        <v>645</v>
      </c>
      <c r="D16" s="101"/>
      <c r="E16" s="439">
        <f>E17+E18</f>
        <v>6070.6760000000004</v>
      </c>
      <c r="F16" s="439">
        <f>F17+F18</f>
        <v>2412.8360000000002</v>
      </c>
    </row>
    <row r="17" spans="2:6" ht="14.25" customHeight="1" x14ac:dyDescent="0.2">
      <c r="B17" s="57">
        <v>6</v>
      </c>
      <c r="C17" s="100"/>
      <c r="D17" s="284" t="s">
        <v>646</v>
      </c>
      <c r="E17" s="441">
        <f>808.453+504.011</f>
        <v>1312.4639999999999</v>
      </c>
      <c r="F17" s="442">
        <f>195.61+201.591</f>
        <v>397.20100000000002</v>
      </c>
    </row>
    <row r="18" spans="2:6" ht="14.25" customHeight="1" x14ac:dyDescent="0.2">
      <c r="B18" s="57">
        <v>7</v>
      </c>
      <c r="C18" s="100"/>
      <c r="D18" s="284" t="s">
        <v>647</v>
      </c>
      <c r="E18" s="441">
        <v>4758.2120000000004</v>
      </c>
      <c r="F18" s="442">
        <v>2015.635</v>
      </c>
    </row>
    <row r="19" spans="2:6" ht="14.25" customHeight="1" x14ac:dyDescent="0.2">
      <c r="B19" s="57">
        <v>8</v>
      </c>
      <c r="C19" s="100"/>
      <c r="D19" s="93" t="s">
        <v>648</v>
      </c>
      <c r="E19" s="439"/>
      <c r="F19" s="440"/>
    </row>
    <row r="20" spans="2:6" ht="14.25" customHeight="1" x14ac:dyDescent="0.2">
      <c r="B20" s="57">
        <v>9</v>
      </c>
      <c r="C20" s="100" t="s">
        <v>649</v>
      </c>
      <c r="D20" s="101"/>
      <c r="E20" s="443"/>
      <c r="F20" s="440"/>
    </row>
    <row r="21" spans="2:6" ht="14.25" customHeight="1" x14ac:dyDescent="0.2">
      <c r="B21" s="57">
        <v>10</v>
      </c>
      <c r="C21" s="100" t="s">
        <v>650</v>
      </c>
      <c r="D21" s="101"/>
      <c r="E21" s="439">
        <f>E22+E24</f>
        <v>4474.1670000000004</v>
      </c>
      <c r="F21" s="439">
        <f>F22+F24</f>
        <v>315.02499999999998</v>
      </c>
    </row>
    <row r="22" spans="2:6" ht="14.25" customHeight="1" x14ac:dyDescent="0.2">
      <c r="B22" s="57">
        <v>11</v>
      </c>
      <c r="C22" s="100"/>
      <c r="D22" s="284" t="s">
        <v>651</v>
      </c>
      <c r="E22" s="441">
        <v>12.337</v>
      </c>
      <c r="F22" s="442">
        <v>12.337</v>
      </c>
    </row>
    <row r="23" spans="2:6" ht="14.25" customHeight="1" x14ac:dyDescent="0.2">
      <c r="B23" s="57">
        <v>12</v>
      </c>
      <c r="C23" s="100"/>
      <c r="D23" s="284" t="s">
        <v>652</v>
      </c>
      <c r="E23" s="441"/>
      <c r="F23" s="442"/>
    </row>
    <row r="24" spans="2:6" ht="14.25" customHeight="1" x14ac:dyDescent="0.2">
      <c r="B24" s="57">
        <v>13</v>
      </c>
      <c r="C24" s="100"/>
      <c r="D24" s="284" t="s">
        <v>653</v>
      </c>
      <c r="E24" s="441">
        <v>4461.83</v>
      </c>
      <c r="F24" s="442">
        <v>302.68799999999999</v>
      </c>
    </row>
    <row r="25" spans="2:6" ht="14.25" customHeight="1" x14ac:dyDescent="0.2">
      <c r="B25" s="57">
        <v>14</v>
      </c>
      <c r="C25" s="103" t="s">
        <v>654</v>
      </c>
      <c r="D25" s="104"/>
      <c r="E25" s="439">
        <v>158.66800000000001</v>
      </c>
      <c r="F25" s="440">
        <v>127.068</v>
      </c>
    </row>
    <row r="26" spans="2:6" ht="14.25" customHeight="1" x14ac:dyDescent="0.2">
      <c r="B26" s="57">
        <v>15</v>
      </c>
      <c r="C26" s="103" t="s">
        <v>655</v>
      </c>
      <c r="D26" s="104"/>
      <c r="E26" s="439">
        <v>2159.7269999999999</v>
      </c>
      <c r="F26" s="440">
        <v>447.71100000000001</v>
      </c>
    </row>
    <row r="27" spans="2:6" ht="14.25" customHeight="1" x14ac:dyDescent="0.2">
      <c r="B27" s="116">
        <v>16</v>
      </c>
      <c r="C27" s="105" t="s">
        <v>656</v>
      </c>
      <c r="D27" s="95"/>
      <c r="E27" s="203"/>
      <c r="F27" s="38">
        <f>F13+F16+F21+F25+F26</f>
        <v>5366.3140000000003</v>
      </c>
    </row>
    <row r="28" spans="2:6" ht="14.25" customHeight="1" x14ac:dyDescent="0.2">
      <c r="B28" s="623" t="s">
        <v>657</v>
      </c>
      <c r="C28" s="624"/>
      <c r="D28" s="624"/>
      <c r="E28" s="624"/>
      <c r="F28" s="625"/>
    </row>
    <row r="29" spans="2:6" ht="14.25" customHeight="1" x14ac:dyDescent="0.2">
      <c r="B29" s="35">
        <v>17</v>
      </c>
      <c r="C29" s="106" t="s">
        <v>658</v>
      </c>
      <c r="D29" s="95"/>
      <c r="E29" s="28"/>
      <c r="F29" s="37"/>
    </row>
    <row r="30" spans="2:6" ht="14.25" customHeight="1" x14ac:dyDescent="0.2">
      <c r="B30" s="57">
        <v>18</v>
      </c>
      <c r="C30" s="103" t="s">
        <v>659</v>
      </c>
      <c r="D30" s="104"/>
      <c r="E30" s="39">
        <v>158.78100000000001</v>
      </c>
      <c r="F30" s="41">
        <v>79.39</v>
      </c>
    </row>
    <row r="31" spans="2:6" ht="14.25" customHeight="1" x14ac:dyDescent="0.2">
      <c r="B31" s="57">
        <v>19</v>
      </c>
      <c r="C31" s="103" t="s">
        <v>660</v>
      </c>
      <c r="D31" s="104"/>
      <c r="E31" s="39">
        <f>90.264+1698.337+4.248+20.787+115.24</f>
        <v>1928.876</v>
      </c>
      <c r="F31" s="39">
        <f>E31</f>
        <v>1928.876</v>
      </c>
    </row>
    <row r="32" spans="2:6" ht="42.75" customHeight="1" x14ac:dyDescent="0.2">
      <c r="B32" s="57" t="s">
        <v>661</v>
      </c>
      <c r="C32" s="626" t="s">
        <v>662</v>
      </c>
      <c r="D32" s="627"/>
      <c r="E32" s="202"/>
      <c r="F32" s="41"/>
    </row>
    <row r="33" spans="2:6" x14ac:dyDescent="0.2">
      <c r="B33" s="57" t="s">
        <v>663</v>
      </c>
      <c r="C33" s="103" t="s">
        <v>664</v>
      </c>
      <c r="D33" s="104"/>
      <c r="E33" s="202"/>
      <c r="F33" s="41"/>
    </row>
    <row r="34" spans="2:6" ht="15" thickBot="1" x14ac:dyDescent="0.25">
      <c r="B34" s="58">
        <v>20</v>
      </c>
      <c r="C34" s="107" t="s">
        <v>665</v>
      </c>
      <c r="D34" s="117"/>
      <c r="E34" s="285">
        <f>E37</f>
        <v>2087.6570000000002</v>
      </c>
      <c r="F34" s="59">
        <f>F37</f>
        <v>2008.2660000000001</v>
      </c>
    </row>
    <row r="35" spans="2:6" x14ac:dyDescent="0.2">
      <c r="B35" s="58" t="s">
        <v>345</v>
      </c>
      <c r="C35" s="108" t="s">
        <v>666</v>
      </c>
      <c r="D35" s="117"/>
      <c r="E35" s="90"/>
      <c r="F35" s="59"/>
    </row>
    <row r="36" spans="2:6" x14ac:dyDescent="0.2">
      <c r="B36" s="58" t="s">
        <v>349</v>
      </c>
      <c r="C36" s="108" t="s">
        <v>667</v>
      </c>
      <c r="D36" s="117"/>
      <c r="E36" s="90"/>
      <c r="F36" s="59"/>
    </row>
    <row r="37" spans="2:6" ht="15" thickBot="1" x14ac:dyDescent="0.25">
      <c r="B37" s="118" t="s">
        <v>668</v>
      </c>
      <c r="C37" s="109" t="s">
        <v>669</v>
      </c>
      <c r="D37" s="119"/>
      <c r="E37" s="285">
        <f>E30+E31</f>
        <v>2087.6570000000002</v>
      </c>
      <c r="F37" s="286">
        <f>F30+F31</f>
        <v>2008.2660000000001</v>
      </c>
    </row>
    <row r="38" spans="2:6" ht="15" thickBot="1" x14ac:dyDescent="0.25"/>
    <row r="39" spans="2:6" x14ac:dyDescent="0.2">
      <c r="B39" s="110">
        <v>21</v>
      </c>
      <c r="C39" s="111" t="s">
        <v>670</v>
      </c>
      <c r="D39" s="111"/>
      <c r="E39" s="199"/>
      <c r="F39" s="182">
        <v>5870.8410000000003</v>
      </c>
    </row>
    <row r="40" spans="2:6" ht="15" thickBot="1" x14ac:dyDescent="0.25">
      <c r="B40" s="112">
        <v>22</v>
      </c>
      <c r="C40" s="113" t="s">
        <v>671</v>
      </c>
      <c r="D40" s="113"/>
      <c r="E40" s="200"/>
      <c r="F40" s="183">
        <v>3358.0479999999998</v>
      </c>
    </row>
    <row r="41" spans="2:6" ht="15" thickBot="1" x14ac:dyDescent="0.25">
      <c r="B41" s="82">
        <v>23</v>
      </c>
      <c r="C41" s="68" t="s">
        <v>672</v>
      </c>
      <c r="D41" s="68"/>
      <c r="E41" s="201"/>
      <c r="F41" s="186">
        <v>1.7483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M69"/>
  <sheetViews>
    <sheetView zoomScaleNormal="100" workbookViewId="0">
      <selection activeCell="H15" sqref="H15"/>
    </sheetView>
  </sheetViews>
  <sheetFormatPr baseColWidth="10" defaultColWidth="11.42578125" defaultRowHeight="12.75" x14ac:dyDescent="0.2"/>
  <cols>
    <col min="1" max="2" width="4.42578125" style="150" customWidth="1"/>
    <col min="3" max="4" width="2.140625" style="150" customWidth="1"/>
    <col min="5" max="5" width="61" style="150" customWidth="1"/>
    <col min="6" max="6" width="14.42578125" style="150" customWidth="1"/>
    <col min="7" max="13" width="14.28515625" style="150" customWidth="1"/>
    <col min="14" max="16384" width="11.42578125" style="150"/>
  </cols>
  <sheetData>
    <row r="1" spans="1:13" ht="18.75" customHeight="1" x14ac:dyDescent="0.2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8.75" customHeight="1" x14ac:dyDescent="0.2">
      <c r="A2" s="250" t="s">
        <v>104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14.25" customHeight="1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 ht="14.25" customHeight="1" x14ac:dyDescent="0.2">
      <c r="A4" s="233"/>
      <c r="B4" s="249" t="s">
        <v>116</v>
      </c>
      <c r="C4" s="249"/>
      <c r="D4" s="249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14.25" customHeight="1" thickBot="1" x14ac:dyDescent="0.25">
      <c r="A5" s="233"/>
      <c r="B5" s="249"/>
      <c r="C5" s="249"/>
      <c r="D5" s="249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4.25" customHeight="1" x14ac:dyDescent="0.2">
      <c r="A6" s="233"/>
      <c r="B6" s="233"/>
      <c r="C6" s="233"/>
      <c r="D6" s="233"/>
      <c r="E6" s="233"/>
      <c r="F6" s="628" t="s">
        <v>673</v>
      </c>
      <c r="G6" s="629"/>
      <c r="H6" s="630" t="s">
        <v>674</v>
      </c>
      <c r="I6" s="631"/>
      <c r="J6" s="629" t="s">
        <v>675</v>
      </c>
      <c r="K6" s="629"/>
      <c r="L6" s="630" t="s">
        <v>676</v>
      </c>
      <c r="M6" s="632"/>
    </row>
    <row r="7" spans="1:13" ht="27" x14ac:dyDescent="0.2">
      <c r="A7" s="233"/>
      <c r="B7" s="244"/>
      <c r="C7" s="244"/>
      <c r="D7" s="244"/>
      <c r="E7" s="244"/>
      <c r="F7" s="248"/>
      <c r="G7" s="247" t="s">
        <v>677</v>
      </c>
      <c r="H7" s="246"/>
      <c r="I7" s="247" t="s">
        <v>677</v>
      </c>
      <c r="J7" s="246"/>
      <c r="K7" s="247" t="s">
        <v>678</v>
      </c>
      <c r="L7" s="246"/>
      <c r="M7" s="245" t="s">
        <v>678</v>
      </c>
    </row>
    <row r="8" spans="1:13" ht="14.25" customHeight="1" thickBot="1" x14ac:dyDescent="0.25">
      <c r="A8" s="233"/>
      <c r="B8" s="243"/>
      <c r="C8" s="243"/>
      <c r="D8" s="243"/>
      <c r="E8" s="243"/>
      <c r="F8" s="242">
        <v>10</v>
      </c>
      <c r="G8" s="241">
        <v>30</v>
      </c>
      <c r="H8" s="240">
        <v>40</v>
      </c>
      <c r="I8" s="241">
        <v>50</v>
      </c>
      <c r="J8" s="240">
        <v>60</v>
      </c>
      <c r="K8" s="241">
        <v>80</v>
      </c>
      <c r="L8" s="240">
        <v>90</v>
      </c>
      <c r="M8" s="239">
        <v>100</v>
      </c>
    </row>
    <row r="9" spans="1:13" ht="14.25" customHeight="1" x14ac:dyDescent="0.2">
      <c r="A9" s="233"/>
      <c r="B9" s="238">
        <v>10</v>
      </c>
      <c r="C9" s="251" t="s">
        <v>679</v>
      </c>
      <c r="D9" s="252"/>
      <c r="E9" s="253"/>
      <c r="F9" s="254"/>
      <c r="G9" s="255"/>
      <c r="H9" s="256"/>
      <c r="I9" s="257"/>
      <c r="J9" s="258">
        <v>74573.254000000001</v>
      </c>
      <c r="K9" s="255"/>
      <c r="L9" s="256"/>
      <c r="M9" s="259"/>
    </row>
    <row r="10" spans="1:13" ht="14.25" customHeight="1" x14ac:dyDescent="0.2">
      <c r="A10" s="233"/>
      <c r="B10" s="237">
        <v>30</v>
      </c>
      <c r="C10" s="260" t="s">
        <v>680</v>
      </c>
      <c r="D10" s="260"/>
      <c r="E10" s="260"/>
      <c r="F10" s="81"/>
      <c r="G10" s="133"/>
      <c r="H10" s="261"/>
      <c r="I10" s="226"/>
      <c r="J10" s="130">
        <v>3861.0309999999999</v>
      </c>
      <c r="K10" s="133"/>
      <c r="L10" s="261"/>
      <c r="M10" s="227"/>
    </row>
    <row r="11" spans="1:13" ht="14.25" customHeight="1" x14ac:dyDescent="0.2">
      <c r="A11" s="233"/>
      <c r="B11" s="237">
        <v>40</v>
      </c>
      <c r="C11" s="260" t="s">
        <v>681</v>
      </c>
      <c r="D11" s="260"/>
      <c r="E11" s="260"/>
      <c r="F11" s="81"/>
      <c r="G11" s="133"/>
      <c r="H11" s="130"/>
      <c r="I11" s="133"/>
      <c r="J11" s="130">
        <v>6146.2839999999997</v>
      </c>
      <c r="K11" s="133">
        <v>6117.5290000000005</v>
      </c>
      <c r="L11" s="133">
        <v>6146.2839999999997</v>
      </c>
      <c r="M11" s="130">
        <v>6117.5290000000005</v>
      </c>
    </row>
    <row r="12" spans="1:13" ht="14.25" customHeight="1" thickBot="1" x14ac:dyDescent="0.25">
      <c r="A12" s="233"/>
      <c r="B12" s="235">
        <v>120</v>
      </c>
      <c r="C12" s="236" t="s">
        <v>682</v>
      </c>
      <c r="D12" s="236"/>
      <c r="E12" s="236"/>
      <c r="F12" s="131"/>
      <c r="G12" s="262"/>
      <c r="H12" s="263"/>
      <c r="I12" s="264"/>
      <c r="J12" s="132">
        <v>455.25400000000002</v>
      </c>
      <c r="K12" s="262"/>
      <c r="L12" s="263"/>
      <c r="M12" s="265"/>
    </row>
    <row r="13" spans="1:13" ht="14.25" x14ac:dyDescent="0.2">
      <c r="A13" s="233"/>
      <c r="B13" s="233"/>
      <c r="C13" s="233"/>
      <c r="D13" s="233"/>
      <c r="E13" s="233"/>
      <c r="F13" s="234"/>
      <c r="G13" s="234"/>
      <c r="H13" s="234"/>
      <c r="I13" s="234"/>
      <c r="J13" s="234"/>
      <c r="K13" s="234"/>
      <c r="L13" s="234"/>
      <c r="M13" s="234"/>
    </row>
    <row r="14" spans="1:13" ht="14.25" x14ac:dyDescent="0.2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</row>
    <row r="15" spans="1:13" ht="14.25" x14ac:dyDescent="0.2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16" spans="1:13" ht="14.25" x14ac:dyDescent="0.2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</row>
    <row r="17" spans="1:13" ht="14.25" x14ac:dyDescent="0.2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</row>
    <row r="18" spans="1:13" ht="14.25" x14ac:dyDescent="0.2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ht="14.25" x14ac:dyDescent="0.2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</row>
    <row r="20" spans="1:13" ht="14.25" x14ac:dyDescent="0.2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</row>
    <row r="21" spans="1:13" ht="14.25" x14ac:dyDescent="0.2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</row>
    <row r="22" spans="1:13" ht="14.25" x14ac:dyDescent="0.2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</row>
    <row r="23" spans="1:13" ht="14.25" x14ac:dyDescent="0.2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  <row r="24" spans="1:13" ht="14.25" x14ac:dyDescent="0.2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</row>
    <row r="25" spans="1:13" ht="14.25" x14ac:dyDescent="0.2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</row>
    <row r="26" spans="1:13" ht="14.25" x14ac:dyDescent="0.2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13" ht="14.25" x14ac:dyDescent="0.2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</row>
    <row r="28" spans="1:13" ht="14.25" x14ac:dyDescent="0.2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</row>
    <row r="29" spans="1:13" ht="14.25" x14ac:dyDescent="0.2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</row>
    <row r="30" spans="1:13" ht="14.25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</row>
    <row r="31" spans="1:13" ht="14.25" x14ac:dyDescent="0.2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</row>
    <row r="32" spans="1:13" ht="14.25" x14ac:dyDescent="0.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ht="14.25" x14ac:dyDescent="0.2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</row>
    <row r="34" spans="1:13" ht="14.25" x14ac:dyDescent="0.2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</row>
    <row r="35" spans="1:13" ht="14.25" x14ac:dyDescent="0.2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</row>
    <row r="36" spans="1:13" ht="14.25" x14ac:dyDescent="0.2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</row>
    <row r="37" spans="1:13" ht="14.25" x14ac:dyDescent="0.2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</row>
    <row r="38" spans="1:13" ht="14.25" x14ac:dyDescent="0.2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</row>
    <row r="39" spans="1:13" ht="14.25" x14ac:dyDescent="0.2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</row>
    <row r="40" spans="1:13" ht="14.25" x14ac:dyDescent="0.2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ht="14.25" x14ac:dyDescent="0.2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ht="14.25" x14ac:dyDescent="0.2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</row>
    <row r="43" spans="1:13" ht="14.25" x14ac:dyDescent="0.2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</row>
    <row r="44" spans="1:13" ht="14.25" x14ac:dyDescent="0.2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</row>
    <row r="45" spans="1:13" ht="14.25" x14ac:dyDescent="0.2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</row>
    <row r="46" spans="1:13" ht="14.25" x14ac:dyDescent="0.2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</row>
    <row r="47" spans="1:13" ht="14.25" x14ac:dyDescent="0.2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</row>
    <row r="48" spans="1:13" ht="14.25" x14ac:dyDescent="0.2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1:13" ht="14.25" x14ac:dyDescent="0.2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</row>
    <row r="50" spans="1:13" ht="14.25" x14ac:dyDescent="0.2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</row>
    <row r="51" spans="1:13" ht="14.25" x14ac:dyDescent="0.2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</row>
    <row r="52" spans="1:13" ht="14.25" x14ac:dyDescent="0.2">
      <c r="A52" s="23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</row>
    <row r="53" spans="1:13" ht="14.25" x14ac:dyDescent="0.2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</row>
    <row r="54" spans="1:13" ht="14.25" x14ac:dyDescent="0.2">
      <c r="A54" s="233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</row>
    <row r="55" spans="1:13" ht="14.25" x14ac:dyDescent="0.2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</row>
    <row r="56" spans="1:13" ht="14.25" x14ac:dyDescent="0.2">
      <c r="A56" s="233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</row>
    <row r="57" spans="1:13" ht="14.25" x14ac:dyDescent="0.2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</row>
    <row r="58" spans="1:13" ht="14.25" x14ac:dyDescent="0.2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</row>
    <row r="59" spans="1:13" ht="14.25" x14ac:dyDescent="0.2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</row>
    <row r="60" spans="1:13" ht="14.25" x14ac:dyDescent="0.2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</row>
    <row r="61" spans="1:13" ht="14.25" x14ac:dyDescent="0.2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</row>
    <row r="62" spans="1:13" ht="14.25" x14ac:dyDescent="0.2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</row>
    <row r="63" spans="1:13" ht="14.25" x14ac:dyDescent="0.2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</row>
    <row r="64" spans="1:13" ht="14.25" x14ac:dyDescent="0.2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</row>
    <row r="65" spans="1:13" ht="14.25" x14ac:dyDescent="0.2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</row>
    <row r="66" spans="1:13" ht="14.25" x14ac:dyDescent="0.2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</row>
    <row r="67" spans="1:13" ht="14.25" x14ac:dyDescent="0.2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</row>
    <row r="68" spans="1:13" ht="14.25" x14ac:dyDescent="0.2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ht="14.25" x14ac:dyDescent="0.2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7"/>
  <sheetViews>
    <sheetView zoomScale="110" zoomScaleNormal="110" workbookViewId="0">
      <selection activeCell="M11" sqref="M11"/>
    </sheetView>
  </sheetViews>
  <sheetFormatPr baseColWidth="10" defaultColWidth="11.42578125" defaultRowHeight="14.25" x14ac:dyDescent="0.2"/>
  <cols>
    <col min="1" max="1" width="4.28515625" style="14" customWidth="1"/>
    <col min="2" max="2" width="4.42578125" style="14" customWidth="1"/>
    <col min="3" max="3" width="7.5703125" style="14" customWidth="1"/>
    <col min="4" max="10" width="14.28515625" style="14" customWidth="1"/>
    <col min="11" max="16384" width="11.42578125" style="14"/>
  </cols>
  <sheetData>
    <row r="1" spans="1:15" ht="18.75" customHeight="1" x14ac:dyDescent="0.2"/>
    <row r="2" spans="1:15" ht="18.75" customHeight="1" x14ac:dyDescent="0.2">
      <c r="A2" s="15" t="s">
        <v>683</v>
      </c>
      <c r="B2" s="16"/>
      <c r="C2" s="16"/>
      <c r="D2" s="17"/>
      <c r="E2" s="17"/>
      <c r="F2" s="17"/>
    </row>
    <row r="3" spans="1:15" ht="14.25" customHeight="1" x14ac:dyDescent="0.2">
      <c r="A3" s="15"/>
      <c r="B3" s="16"/>
      <c r="C3" s="16"/>
      <c r="D3" s="17"/>
      <c r="E3" s="17"/>
      <c r="F3" s="17"/>
    </row>
    <row r="4" spans="1:15" ht="14.25" customHeight="1" x14ac:dyDescent="0.2">
      <c r="A4" s="15"/>
      <c r="B4" s="18" t="s">
        <v>615</v>
      </c>
      <c r="C4" s="18"/>
      <c r="D4" s="17"/>
      <c r="E4" s="17"/>
      <c r="F4" s="17"/>
    </row>
    <row r="5" spans="1:15" ht="14.25" customHeight="1" x14ac:dyDescent="0.2">
      <c r="A5" s="15"/>
      <c r="B5" s="16"/>
      <c r="C5" s="16"/>
      <c r="D5" s="17"/>
      <c r="E5" s="17"/>
      <c r="F5" s="17"/>
    </row>
    <row r="6" spans="1:15" ht="14.25" customHeight="1" x14ac:dyDescent="0.2">
      <c r="B6" s="16"/>
      <c r="C6" s="16"/>
      <c r="D6" s="17"/>
      <c r="E6" s="17"/>
      <c r="F6" s="17"/>
    </row>
    <row r="7" spans="1:15" ht="21" customHeight="1" x14ac:dyDescent="0.2">
      <c r="B7" s="20"/>
      <c r="C7" s="20"/>
      <c r="D7" s="635" t="s">
        <v>684</v>
      </c>
      <c r="E7" s="636"/>
      <c r="F7" s="637" t="s">
        <v>685</v>
      </c>
      <c r="G7" s="638"/>
      <c r="H7" s="636" t="s">
        <v>686</v>
      </c>
      <c r="I7" s="636"/>
      <c r="J7" s="637" t="s">
        <v>687</v>
      </c>
      <c r="K7" s="636"/>
      <c r="L7" s="636"/>
      <c r="M7" s="638"/>
      <c r="N7" s="638" t="s">
        <v>688</v>
      </c>
      <c r="O7" s="633" t="s">
        <v>689</v>
      </c>
    </row>
    <row r="8" spans="1:15" ht="32.25" customHeight="1" thickBot="1" x14ac:dyDescent="0.25">
      <c r="B8" s="20"/>
      <c r="C8" s="20"/>
      <c r="D8" s="206" t="s">
        <v>690</v>
      </c>
      <c r="E8" s="450" t="s">
        <v>691</v>
      </c>
      <c r="F8" s="450" t="s">
        <v>692</v>
      </c>
      <c r="G8" s="450" t="s">
        <v>693</v>
      </c>
      <c r="H8" s="450" t="s">
        <v>694</v>
      </c>
      <c r="I8" s="450" t="s">
        <v>695</v>
      </c>
      <c r="J8" s="450" t="s">
        <v>696</v>
      </c>
      <c r="K8" s="450" t="s">
        <v>697</v>
      </c>
      <c r="L8" s="450" t="s">
        <v>698</v>
      </c>
      <c r="M8" s="450" t="s">
        <v>384</v>
      </c>
      <c r="N8" s="639"/>
      <c r="O8" s="634"/>
    </row>
    <row r="9" spans="1:15" ht="14.25" customHeight="1" x14ac:dyDescent="0.2">
      <c r="B9" s="169"/>
      <c r="C9" s="434" t="s">
        <v>699</v>
      </c>
      <c r="D9" s="79">
        <v>76546</v>
      </c>
      <c r="E9" s="129">
        <v>0.26600000000000001</v>
      </c>
      <c r="F9" s="129"/>
      <c r="G9" s="129"/>
      <c r="H9" s="129"/>
      <c r="I9" s="129"/>
      <c r="J9" s="129">
        <v>36532</v>
      </c>
      <c r="K9" s="129"/>
      <c r="L9" s="129"/>
      <c r="M9" s="129">
        <v>36532</v>
      </c>
      <c r="N9" s="268">
        <v>1</v>
      </c>
      <c r="O9" s="269">
        <v>0.01</v>
      </c>
    </row>
    <row r="10" spans="1:15" ht="14.25" customHeight="1" thickBot="1" x14ac:dyDescent="0.25">
      <c r="B10" s="366"/>
      <c r="C10" s="435" t="s">
        <v>384</v>
      </c>
      <c r="D10" s="134">
        <v>76546</v>
      </c>
      <c r="E10" s="135">
        <v>0.26600000000000001</v>
      </c>
      <c r="F10" s="135"/>
      <c r="G10" s="135"/>
      <c r="H10" s="135"/>
      <c r="I10" s="135"/>
      <c r="J10" s="135">
        <v>36532</v>
      </c>
      <c r="K10" s="135"/>
      <c r="L10" s="135"/>
      <c r="M10" s="135">
        <v>36532</v>
      </c>
      <c r="N10" s="266"/>
      <c r="O10" s="267">
        <v>0.01</v>
      </c>
    </row>
    <row r="11" spans="1:15" ht="14.25" customHeight="1" x14ac:dyDescent="0.2"/>
    <row r="12" spans="1:15" ht="14.25" customHeight="1" x14ac:dyDescent="0.2">
      <c r="C12" s="436" t="s">
        <v>700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F10"/>
  <sheetViews>
    <sheetView zoomScale="110" zoomScaleNormal="110" workbookViewId="0">
      <selection activeCell="F20" sqref="F20"/>
    </sheetView>
  </sheetViews>
  <sheetFormatPr baseColWidth="10" defaultColWidth="11.42578125" defaultRowHeight="14.25" x14ac:dyDescent="0.2"/>
  <cols>
    <col min="1" max="2" width="4.28515625" style="14" customWidth="1"/>
    <col min="3" max="3" width="40.28515625" style="14" customWidth="1"/>
    <col min="4" max="10" width="14.28515625" style="14" customWidth="1"/>
    <col min="11" max="16384" width="11.42578125" style="14"/>
  </cols>
  <sheetData>
    <row r="1" spans="1:6" ht="18.75" customHeight="1" x14ac:dyDescent="0.2"/>
    <row r="2" spans="1:6" ht="18.75" customHeight="1" x14ac:dyDescent="0.2">
      <c r="A2" s="15" t="s">
        <v>110</v>
      </c>
      <c r="B2" s="15"/>
      <c r="C2" s="16"/>
      <c r="D2" s="17"/>
      <c r="E2" s="17"/>
      <c r="F2" s="17"/>
    </row>
    <row r="3" spans="1:6" ht="14.25" customHeight="1" x14ac:dyDescent="0.2">
      <c r="A3" s="15"/>
      <c r="B3" s="15"/>
      <c r="C3" s="16"/>
      <c r="D3" s="17"/>
      <c r="E3" s="17"/>
      <c r="F3" s="17"/>
    </row>
    <row r="4" spans="1:6" ht="14.25" customHeight="1" x14ac:dyDescent="0.2">
      <c r="A4" s="15"/>
      <c r="B4" s="18" t="s">
        <v>615</v>
      </c>
      <c r="D4" s="17"/>
      <c r="E4" s="17"/>
      <c r="F4" s="17"/>
    </row>
    <row r="5" spans="1:6" ht="14.25" customHeight="1" thickBot="1" x14ac:dyDescent="0.25">
      <c r="A5" s="15"/>
      <c r="B5" s="15"/>
      <c r="C5" s="16"/>
      <c r="D5" s="23"/>
      <c r="E5" s="17"/>
      <c r="F5" s="17"/>
    </row>
    <row r="6" spans="1:6" ht="14.25" customHeight="1" x14ac:dyDescent="0.2">
      <c r="C6" s="20"/>
      <c r="D6" s="287"/>
    </row>
    <row r="7" spans="1:6" ht="14.25" customHeight="1" thickBot="1" x14ac:dyDescent="0.25">
      <c r="B7" s="24"/>
      <c r="C7" s="97"/>
      <c r="D7" s="271"/>
    </row>
    <row r="8" spans="1:6" ht="14.25" customHeight="1" x14ac:dyDescent="0.2">
      <c r="B8" s="272"/>
      <c r="C8" s="437" t="s">
        <v>701</v>
      </c>
      <c r="D8" s="482">
        <v>48273</v>
      </c>
    </row>
    <row r="9" spans="1:6" ht="14.25" customHeight="1" x14ac:dyDescent="0.2">
      <c r="B9" s="272"/>
      <c r="C9" s="437" t="s">
        <v>702</v>
      </c>
      <c r="D9" s="270">
        <v>0.01</v>
      </c>
    </row>
    <row r="10" spans="1:6" ht="14.25" customHeight="1" thickBot="1" x14ac:dyDescent="0.25">
      <c r="B10" s="273"/>
      <c r="C10" s="437" t="s">
        <v>703</v>
      </c>
      <c r="D10" s="154">
        <f>D8*D9</f>
        <v>482.73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92D050"/>
  </sheetPr>
  <dimension ref="A1:I76"/>
  <sheetViews>
    <sheetView topLeftCell="A25" zoomScale="110" zoomScaleNormal="110" workbookViewId="0">
      <selection activeCell="I30" sqref="I30:I41"/>
    </sheetView>
  </sheetViews>
  <sheetFormatPr baseColWidth="10" defaultColWidth="11.42578125" defaultRowHeight="14.25" x14ac:dyDescent="0.2"/>
  <cols>
    <col min="1" max="1" width="4.28515625" style="14" customWidth="1"/>
    <col min="2" max="2" width="47.140625" style="14" customWidth="1"/>
    <col min="3" max="3" width="14.28515625" style="550" customWidth="1"/>
    <col min="4" max="4" width="16" style="550" customWidth="1"/>
    <col min="5" max="9" width="14.28515625" style="550" customWidth="1"/>
    <col min="10" max="16384" width="11.42578125" style="14"/>
  </cols>
  <sheetData>
    <row r="1" spans="1:9" ht="18.75" customHeight="1" x14ac:dyDescent="0.2">
      <c r="A1" s="453" t="s">
        <v>114</v>
      </c>
      <c r="B1" s="453" t="s">
        <v>114</v>
      </c>
      <c r="C1" s="527" t="s">
        <v>114</v>
      </c>
      <c r="D1" s="527" t="s">
        <v>114</v>
      </c>
      <c r="E1" s="527" t="s">
        <v>114</v>
      </c>
      <c r="F1" s="527" t="s">
        <v>114</v>
      </c>
      <c r="G1" s="527" t="s">
        <v>114</v>
      </c>
      <c r="H1" s="527" t="s">
        <v>114</v>
      </c>
      <c r="I1" s="527" t="s">
        <v>114</v>
      </c>
    </row>
    <row r="2" spans="1:9" ht="18.75" customHeight="1" x14ac:dyDescent="0.2">
      <c r="A2" s="451" t="s">
        <v>115</v>
      </c>
      <c r="B2" s="454"/>
      <c r="C2" s="528"/>
      <c r="D2" s="528"/>
      <c r="E2" s="528"/>
      <c r="F2" s="528"/>
      <c r="G2" s="528"/>
      <c r="H2" s="528"/>
      <c r="I2" s="528"/>
    </row>
    <row r="3" spans="1:9" ht="14.25" customHeight="1" x14ac:dyDescent="0.2">
      <c r="A3" s="483" t="s">
        <v>114</v>
      </c>
      <c r="B3" s="452" t="s">
        <v>114</v>
      </c>
      <c r="C3" s="527" t="s">
        <v>114</v>
      </c>
      <c r="D3" s="527" t="s">
        <v>114</v>
      </c>
      <c r="E3" s="527" t="s">
        <v>114</v>
      </c>
      <c r="F3" s="527" t="s">
        <v>114</v>
      </c>
      <c r="G3" s="527" t="s">
        <v>114</v>
      </c>
      <c r="H3" s="527" t="s">
        <v>114</v>
      </c>
      <c r="I3" s="527" t="s">
        <v>114</v>
      </c>
    </row>
    <row r="4" spans="1:9" ht="14.25" customHeight="1" x14ac:dyDescent="0.2">
      <c r="A4" s="483" t="s">
        <v>114</v>
      </c>
      <c r="B4" s="455" t="s">
        <v>116</v>
      </c>
      <c r="C4" s="527" t="s">
        <v>114</v>
      </c>
      <c r="D4" s="527" t="s">
        <v>114</v>
      </c>
      <c r="E4" s="527" t="s">
        <v>114</v>
      </c>
      <c r="F4" s="527" t="s">
        <v>114</v>
      </c>
      <c r="G4" s="527" t="s">
        <v>114</v>
      </c>
      <c r="H4" s="527" t="s">
        <v>114</v>
      </c>
      <c r="I4" s="527" t="s">
        <v>114</v>
      </c>
    </row>
    <row r="5" spans="1:9" ht="14.25" customHeight="1" x14ac:dyDescent="0.2">
      <c r="A5" s="483" t="s">
        <v>114</v>
      </c>
      <c r="B5" s="456" t="s">
        <v>114</v>
      </c>
      <c r="C5" s="529" t="s">
        <v>117</v>
      </c>
      <c r="D5" s="530" t="s">
        <v>118</v>
      </c>
      <c r="E5" s="530" t="s">
        <v>119</v>
      </c>
      <c r="F5" s="530" t="s">
        <v>120</v>
      </c>
      <c r="G5" s="530" t="s">
        <v>121</v>
      </c>
      <c r="H5" s="530" t="s">
        <v>122</v>
      </c>
      <c r="I5" s="531" t="s">
        <v>123</v>
      </c>
    </row>
    <row r="6" spans="1:9" ht="14.25" customHeight="1" x14ac:dyDescent="0.2">
      <c r="A6" s="453" t="s">
        <v>114</v>
      </c>
      <c r="B6" s="456" t="s">
        <v>114</v>
      </c>
      <c r="C6" s="565" t="s">
        <v>124</v>
      </c>
      <c r="D6" s="567" t="s">
        <v>125</v>
      </c>
      <c r="E6" s="569" t="s">
        <v>126</v>
      </c>
      <c r="F6" s="569"/>
      <c r="G6" s="569"/>
      <c r="H6" s="569"/>
      <c r="I6" s="570"/>
    </row>
    <row r="7" spans="1:9" ht="32.25" customHeight="1" x14ac:dyDescent="0.2">
      <c r="A7" s="453" t="s">
        <v>114</v>
      </c>
      <c r="B7" s="456" t="s">
        <v>114</v>
      </c>
      <c r="C7" s="566"/>
      <c r="D7" s="568"/>
      <c r="E7" s="532" t="s">
        <v>127</v>
      </c>
      <c r="F7" s="532" t="s">
        <v>128</v>
      </c>
      <c r="G7" s="532" t="s">
        <v>129</v>
      </c>
      <c r="H7" s="532" t="s">
        <v>130</v>
      </c>
      <c r="I7" s="533" t="s">
        <v>131</v>
      </c>
    </row>
    <row r="8" spans="1:9" x14ac:dyDescent="0.2">
      <c r="A8" s="453" t="s">
        <v>114</v>
      </c>
      <c r="B8" s="457" t="s">
        <v>132</v>
      </c>
      <c r="C8" s="534" t="s">
        <v>114</v>
      </c>
      <c r="D8" s="535" t="s">
        <v>114</v>
      </c>
      <c r="E8" s="536" t="s">
        <v>114</v>
      </c>
      <c r="F8" s="536" t="s">
        <v>114</v>
      </c>
      <c r="G8" s="536" t="s">
        <v>114</v>
      </c>
      <c r="H8" s="536" t="s">
        <v>114</v>
      </c>
      <c r="I8" s="537" t="s">
        <v>114</v>
      </c>
    </row>
    <row r="9" spans="1:9" ht="14.25" customHeight="1" x14ac:dyDescent="0.2">
      <c r="A9" s="453" t="s">
        <v>114</v>
      </c>
      <c r="B9" s="458" t="s">
        <v>133</v>
      </c>
      <c r="C9" s="524">
        <v>114</v>
      </c>
      <c r="D9" s="538">
        <v>114</v>
      </c>
      <c r="E9" s="524" t="s">
        <v>114</v>
      </c>
      <c r="F9" s="524" t="s">
        <v>114</v>
      </c>
      <c r="G9" s="524" t="s">
        <v>114</v>
      </c>
      <c r="H9" s="524" t="s">
        <v>114</v>
      </c>
      <c r="I9" s="539" t="s">
        <v>114</v>
      </c>
    </row>
    <row r="10" spans="1:9" ht="14.25" customHeight="1" x14ac:dyDescent="0.2">
      <c r="A10" s="453" t="s">
        <v>114</v>
      </c>
      <c r="B10" s="458" t="s">
        <v>134</v>
      </c>
      <c r="C10" s="525">
        <v>2153</v>
      </c>
      <c r="D10" s="538">
        <v>2153</v>
      </c>
      <c r="E10" s="524" t="s">
        <v>114</v>
      </c>
      <c r="F10" s="524" t="s">
        <v>114</v>
      </c>
      <c r="G10" s="524" t="s">
        <v>114</v>
      </c>
      <c r="H10" s="524" t="s">
        <v>114</v>
      </c>
      <c r="I10" s="539" t="s">
        <v>114</v>
      </c>
    </row>
    <row r="11" spans="1:9" ht="14.25" customHeight="1" x14ac:dyDescent="0.2">
      <c r="A11" s="453" t="s">
        <v>114</v>
      </c>
      <c r="B11" s="458" t="s">
        <v>135</v>
      </c>
      <c r="C11" s="525">
        <v>62542</v>
      </c>
      <c r="D11" s="538">
        <v>62571</v>
      </c>
      <c r="E11" s="524" t="s">
        <v>114</v>
      </c>
      <c r="F11" s="524" t="s">
        <v>114</v>
      </c>
      <c r="G11" s="524" t="s">
        <v>114</v>
      </c>
      <c r="H11" s="524" t="s">
        <v>114</v>
      </c>
      <c r="I11" s="539" t="s">
        <v>114</v>
      </c>
    </row>
    <row r="12" spans="1:9" ht="14.25" customHeight="1" x14ac:dyDescent="0.2">
      <c r="A12" s="453" t="s">
        <v>114</v>
      </c>
      <c r="B12" s="458" t="s">
        <v>136</v>
      </c>
      <c r="C12" s="525">
        <v>6146</v>
      </c>
      <c r="D12" s="538">
        <v>6146</v>
      </c>
      <c r="E12" s="524" t="s">
        <v>114</v>
      </c>
      <c r="F12" s="524" t="s">
        <v>114</v>
      </c>
      <c r="G12" s="524" t="s">
        <v>114</v>
      </c>
      <c r="H12" s="524" t="s">
        <v>114</v>
      </c>
      <c r="I12" s="539" t="s">
        <v>114</v>
      </c>
    </row>
    <row r="13" spans="1:9" ht="14.25" customHeight="1" x14ac:dyDescent="0.2">
      <c r="A13" s="453" t="s">
        <v>114</v>
      </c>
      <c r="B13" s="458" t="s">
        <v>137</v>
      </c>
      <c r="C13" s="525">
        <v>2203</v>
      </c>
      <c r="D13" s="538">
        <v>2203</v>
      </c>
      <c r="E13" s="524" t="s">
        <v>114</v>
      </c>
      <c r="F13" s="524" t="s">
        <v>114</v>
      </c>
      <c r="G13" s="524" t="s">
        <v>114</v>
      </c>
      <c r="H13" s="524" t="s">
        <v>114</v>
      </c>
      <c r="I13" s="540" t="s">
        <v>114</v>
      </c>
    </row>
    <row r="14" spans="1:9" ht="14.25" customHeight="1" x14ac:dyDescent="0.2">
      <c r="A14" s="453" t="s">
        <v>114</v>
      </c>
      <c r="B14" s="458" t="s">
        <v>138</v>
      </c>
      <c r="C14" s="524">
        <v>0</v>
      </c>
      <c r="D14" s="524">
        <v>69</v>
      </c>
      <c r="E14" s="524" t="s">
        <v>114</v>
      </c>
      <c r="F14" s="524" t="s">
        <v>114</v>
      </c>
      <c r="G14" s="524" t="s">
        <v>114</v>
      </c>
      <c r="H14" s="524" t="s">
        <v>114</v>
      </c>
      <c r="I14" s="539" t="s">
        <v>114</v>
      </c>
    </row>
    <row r="15" spans="1:9" ht="14.25" customHeight="1" x14ac:dyDescent="0.2">
      <c r="A15" s="453" t="s">
        <v>114</v>
      </c>
      <c r="B15" s="458" t="s">
        <v>139</v>
      </c>
      <c r="C15" s="524">
        <v>1141</v>
      </c>
      <c r="D15" s="538">
        <v>862</v>
      </c>
      <c r="E15" s="524" t="s">
        <v>114</v>
      </c>
      <c r="F15" s="524" t="s">
        <v>114</v>
      </c>
      <c r="G15" s="524" t="s">
        <v>114</v>
      </c>
      <c r="H15" s="524" t="s">
        <v>114</v>
      </c>
      <c r="I15" s="539" t="s">
        <v>114</v>
      </c>
    </row>
    <row r="16" spans="1:9" ht="14.25" customHeight="1" x14ac:dyDescent="0.2">
      <c r="A16" s="453" t="s">
        <v>114</v>
      </c>
      <c r="B16" s="458" t="s">
        <v>140</v>
      </c>
      <c r="C16" s="525">
        <v>277</v>
      </c>
      <c r="D16" s="538">
        <v>239</v>
      </c>
      <c r="E16" s="524" t="s">
        <v>114</v>
      </c>
      <c r="F16" s="524" t="s">
        <v>114</v>
      </c>
      <c r="G16" s="524" t="s">
        <v>114</v>
      </c>
      <c r="H16" s="524" t="s">
        <v>114</v>
      </c>
      <c r="I16" s="539" t="s">
        <v>114</v>
      </c>
    </row>
    <row r="17" spans="1:9" ht="14.25" customHeight="1" x14ac:dyDescent="0.2">
      <c r="A17" s="453" t="s">
        <v>114</v>
      </c>
      <c r="B17" s="458" t="s">
        <v>141</v>
      </c>
      <c r="C17" s="525">
        <v>34</v>
      </c>
      <c r="D17" s="538">
        <v>0</v>
      </c>
      <c r="E17" s="524" t="s">
        <v>114</v>
      </c>
      <c r="F17" s="524" t="s">
        <v>114</v>
      </c>
      <c r="G17" s="524" t="s">
        <v>114</v>
      </c>
      <c r="H17" s="524" t="s">
        <v>114</v>
      </c>
      <c r="I17" s="539" t="s">
        <v>114</v>
      </c>
    </row>
    <row r="18" spans="1:9" ht="14.25" customHeight="1" x14ac:dyDescent="0.2">
      <c r="A18" s="453" t="s">
        <v>114</v>
      </c>
      <c r="B18" s="458" t="s">
        <v>143</v>
      </c>
      <c r="C18" s="525">
        <v>23</v>
      </c>
      <c r="D18" s="538">
        <v>23</v>
      </c>
      <c r="E18" s="524" t="s">
        <v>114</v>
      </c>
      <c r="F18" s="524" t="s">
        <v>114</v>
      </c>
      <c r="G18" s="524" t="s">
        <v>114</v>
      </c>
      <c r="H18" s="524" t="s">
        <v>114</v>
      </c>
      <c r="I18" s="539" t="s">
        <v>114</v>
      </c>
    </row>
    <row r="19" spans="1:9" ht="14.25" customHeight="1" x14ac:dyDescent="0.2">
      <c r="A19" s="453" t="s">
        <v>114</v>
      </c>
      <c r="B19" s="458" t="s">
        <v>144</v>
      </c>
      <c r="C19" s="525">
        <v>279</v>
      </c>
      <c r="D19" s="538">
        <v>193</v>
      </c>
      <c r="E19" s="524" t="s">
        <v>114</v>
      </c>
      <c r="F19" s="524" t="s">
        <v>114</v>
      </c>
      <c r="G19" s="524" t="s">
        <v>114</v>
      </c>
      <c r="H19" s="524" t="s">
        <v>114</v>
      </c>
      <c r="I19" s="539" t="s">
        <v>114</v>
      </c>
    </row>
    <row r="20" spans="1:9" ht="14.25" customHeight="1" x14ac:dyDescent="0.2">
      <c r="A20" s="453" t="s">
        <v>114</v>
      </c>
      <c r="B20" s="459" t="s">
        <v>145</v>
      </c>
      <c r="C20" s="526">
        <v>74911</v>
      </c>
      <c r="D20" s="526">
        <v>74573</v>
      </c>
      <c r="E20" s="526" t="s">
        <v>114</v>
      </c>
      <c r="F20" s="526" t="s">
        <v>114</v>
      </c>
      <c r="G20" s="526" t="s">
        <v>114</v>
      </c>
      <c r="H20" s="526" t="s">
        <v>114</v>
      </c>
      <c r="I20" s="541" t="s">
        <v>114</v>
      </c>
    </row>
    <row r="21" spans="1:9" ht="14.25" customHeight="1" x14ac:dyDescent="0.2">
      <c r="A21" s="453" t="s">
        <v>114</v>
      </c>
      <c r="B21" s="460" t="s">
        <v>146</v>
      </c>
      <c r="C21" s="535" t="s">
        <v>114</v>
      </c>
      <c r="D21" s="535" t="s">
        <v>114</v>
      </c>
      <c r="E21" s="535" t="s">
        <v>114</v>
      </c>
      <c r="F21" s="535" t="s">
        <v>114</v>
      </c>
      <c r="G21" s="535" t="s">
        <v>114</v>
      </c>
      <c r="H21" s="535" t="s">
        <v>114</v>
      </c>
      <c r="I21" s="542" t="s">
        <v>114</v>
      </c>
    </row>
    <row r="22" spans="1:9" ht="14.25" customHeight="1" x14ac:dyDescent="0.2">
      <c r="A22" s="453" t="s">
        <v>114</v>
      </c>
      <c r="B22" s="458" t="s">
        <v>147</v>
      </c>
      <c r="C22" s="524">
        <v>150</v>
      </c>
      <c r="D22" s="538">
        <v>150</v>
      </c>
      <c r="E22" s="524" t="s">
        <v>114</v>
      </c>
      <c r="F22" s="524" t="s">
        <v>114</v>
      </c>
      <c r="G22" s="524" t="s">
        <v>114</v>
      </c>
      <c r="H22" s="524" t="s">
        <v>114</v>
      </c>
      <c r="I22" s="538">
        <v>150</v>
      </c>
    </row>
    <row r="23" spans="1:9" ht="14.25" customHeight="1" x14ac:dyDescent="0.2">
      <c r="A23" s="453" t="s">
        <v>114</v>
      </c>
      <c r="B23" s="458" t="s">
        <v>148</v>
      </c>
      <c r="C23" s="524">
        <v>46212</v>
      </c>
      <c r="D23" s="524">
        <v>46264</v>
      </c>
      <c r="E23" s="524" t="s">
        <v>114</v>
      </c>
      <c r="F23" s="524" t="s">
        <v>114</v>
      </c>
      <c r="G23" s="524" t="s">
        <v>114</v>
      </c>
      <c r="H23" s="524" t="s">
        <v>114</v>
      </c>
      <c r="I23" s="524">
        <v>46264</v>
      </c>
    </row>
    <row r="24" spans="1:9" ht="14.25" customHeight="1" x14ac:dyDescent="0.2">
      <c r="A24" s="453" t="s">
        <v>114</v>
      </c>
      <c r="B24" s="458" t="s">
        <v>149</v>
      </c>
      <c r="C24" s="524">
        <v>16913</v>
      </c>
      <c r="D24" s="524">
        <v>16913</v>
      </c>
      <c r="E24" s="524" t="s">
        <v>114</v>
      </c>
      <c r="F24" s="524" t="s">
        <v>114</v>
      </c>
      <c r="G24" s="524" t="s">
        <v>114</v>
      </c>
      <c r="H24" s="524" t="s">
        <v>114</v>
      </c>
      <c r="I24" s="524">
        <v>16913</v>
      </c>
    </row>
    <row r="25" spans="1:9" ht="14.25" customHeight="1" x14ac:dyDescent="0.2">
      <c r="A25" s="453" t="s">
        <v>114</v>
      </c>
      <c r="B25" s="458" t="s">
        <v>150</v>
      </c>
      <c r="C25" s="524">
        <v>220</v>
      </c>
      <c r="D25" s="524">
        <v>212</v>
      </c>
      <c r="E25" s="524" t="s">
        <v>114</v>
      </c>
      <c r="F25" s="524" t="s">
        <v>114</v>
      </c>
      <c r="G25" s="524" t="s">
        <v>114</v>
      </c>
      <c r="H25" s="524" t="s">
        <v>114</v>
      </c>
      <c r="I25" s="524">
        <v>212</v>
      </c>
    </row>
    <row r="26" spans="1:9" ht="14.25" customHeight="1" x14ac:dyDescent="0.2">
      <c r="A26" s="453" t="s">
        <v>114</v>
      </c>
      <c r="B26" s="458" t="s">
        <v>151</v>
      </c>
      <c r="C26" s="524">
        <v>664</v>
      </c>
      <c r="D26" s="524">
        <v>609</v>
      </c>
      <c r="E26" s="524" t="s">
        <v>114</v>
      </c>
      <c r="F26" s="524" t="s">
        <v>114</v>
      </c>
      <c r="G26" s="524" t="s">
        <v>114</v>
      </c>
      <c r="H26" s="524" t="s">
        <v>114</v>
      </c>
      <c r="I26" s="524">
        <v>609</v>
      </c>
    </row>
    <row r="27" spans="1:9" ht="14.25" customHeight="1" x14ac:dyDescent="0.2">
      <c r="A27" s="453" t="s">
        <v>114</v>
      </c>
      <c r="B27" s="458" t="s">
        <v>152</v>
      </c>
      <c r="C27" s="524">
        <v>651</v>
      </c>
      <c r="D27" s="524">
        <v>651</v>
      </c>
      <c r="E27" s="524" t="s">
        <v>114</v>
      </c>
      <c r="F27" s="524" t="s">
        <v>114</v>
      </c>
      <c r="G27" s="524" t="s">
        <v>114</v>
      </c>
      <c r="H27" s="524" t="s">
        <v>114</v>
      </c>
      <c r="I27" s="524">
        <v>651</v>
      </c>
    </row>
    <row r="28" spans="1:9" ht="14.25" customHeight="1" x14ac:dyDescent="0.2">
      <c r="A28" s="453" t="s">
        <v>114</v>
      </c>
      <c r="B28" s="459" t="s">
        <v>153</v>
      </c>
      <c r="C28" s="526">
        <v>64811</v>
      </c>
      <c r="D28" s="543">
        <v>64801</v>
      </c>
      <c r="E28" s="526" t="s">
        <v>114</v>
      </c>
      <c r="F28" s="526" t="s">
        <v>114</v>
      </c>
      <c r="G28" s="526" t="s">
        <v>114</v>
      </c>
      <c r="H28" s="526" t="s">
        <v>114</v>
      </c>
      <c r="I28" s="543">
        <v>64801</v>
      </c>
    </row>
    <row r="29" spans="1:9" ht="14.25" customHeight="1" x14ac:dyDescent="0.2">
      <c r="A29" s="453" t="s">
        <v>114</v>
      </c>
      <c r="B29" s="460" t="s">
        <v>154</v>
      </c>
      <c r="C29" s="535" t="s">
        <v>114</v>
      </c>
      <c r="D29" s="535" t="s">
        <v>114</v>
      </c>
      <c r="E29" s="535" t="s">
        <v>114</v>
      </c>
      <c r="F29" s="535" t="s">
        <v>114</v>
      </c>
      <c r="G29" s="535" t="s">
        <v>114</v>
      </c>
      <c r="H29" s="535" t="s">
        <v>114</v>
      </c>
      <c r="I29" s="542" t="s">
        <v>114</v>
      </c>
    </row>
    <row r="30" spans="1:9" ht="14.25" customHeight="1" x14ac:dyDescent="0.2">
      <c r="A30" s="453" t="s">
        <v>114</v>
      </c>
      <c r="B30" s="458" t="s">
        <v>155</v>
      </c>
      <c r="C30" s="524">
        <v>1778</v>
      </c>
      <c r="D30" s="524">
        <v>1778</v>
      </c>
      <c r="E30" s="524" t="s">
        <v>114</v>
      </c>
      <c r="F30" s="524" t="s">
        <v>114</v>
      </c>
      <c r="G30" s="524" t="s">
        <v>114</v>
      </c>
      <c r="H30" s="524" t="s">
        <v>114</v>
      </c>
      <c r="I30" s="524">
        <v>1778</v>
      </c>
    </row>
    <row r="31" spans="1:9" ht="14.25" customHeight="1" x14ac:dyDescent="0.2">
      <c r="A31" s="453" t="s">
        <v>114</v>
      </c>
      <c r="B31" s="458" t="s">
        <v>156</v>
      </c>
      <c r="C31" s="524">
        <v>2777</v>
      </c>
      <c r="D31" s="524">
        <v>2777</v>
      </c>
      <c r="E31" s="524" t="s">
        <v>114</v>
      </c>
      <c r="F31" s="524" t="s">
        <v>114</v>
      </c>
      <c r="G31" s="524" t="s">
        <v>114</v>
      </c>
      <c r="H31" s="524" t="s">
        <v>114</v>
      </c>
      <c r="I31" s="524">
        <v>2777</v>
      </c>
    </row>
    <row r="32" spans="1:9" ht="14.25" customHeight="1" x14ac:dyDescent="0.2">
      <c r="A32" s="453" t="s">
        <v>114</v>
      </c>
      <c r="B32" s="458" t="s">
        <v>157</v>
      </c>
      <c r="C32" s="524">
        <v>637</v>
      </c>
      <c r="D32" s="524">
        <v>637</v>
      </c>
      <c r="E32" s="524" t="s">
        <v>114</v>
      </c>
      <c r="F32" s="524" t="s">
        <v>114</v>
      </c>
      <c r="G32" s="524" t="s">
        <v>114</v>
      </c>
      <c r="H32" s="524" t="s">
        <v>114</v>
      </c>
      <c r="I32" s="524">
        <v>637</v>
      </c>
    </row>
    <row r="33" spans="1:9" ht="14.25" customHeight="1" x14ac:dyDescent="0.2">
      <c r="A33" s="453" t="s">
        <v>114</v>
      </c>
      <c r="B33" s="458" t="s">
        <v>158</v>
      </c>
      <c r="C33" s="524">
        <v>7</v>
      </c>
      <c r="D33" s="524">
        <v>7</v>
      </c>
      <c r="E33" s="524" t="s">
        <v>114</v>
      </c>
      <c r="F33" s="524" t="s">
        <v>114</v>
      </c>
      <c r="G33" s="524" t="s">
        <v>114</v>
      </c>
      <c r="H33" s="524" t="s">
        <v>114</v>
      </c>
      <c r="I33" s="524">
        <v>7</v>
      </c>
    </row>
    <row r="34" spans="1:9" ht="14.25" customHeight="1" x14ac:dyDescent="0.2">
      <c r="A34" s="453" t="s">
        <v>114</v>
      </c>
      <c r="B34" s="458" t="s">
        <v>159</v>
      </c>
      <c r="C34" s="524">
        <v>3417</v>
      </c>
      <c r="D34" s="524">
        <v>3417</v>
      </c>
      <c r="E34" s="524" t="s">
        <v>114</v>
      </c>
      <c r="F34" s="524" t="s">
        <v>114</v>
      </c>
      <c r="G34" s="524" t="s">
        <v>114</v>
      </c>
      <c r="H34" s="524" t="s">
        <v>114</v>
      </c>
      <c r="I34" s="524">
        <v>3417</v>
      </c>
    </row>
    <row r="35" spans="1:9" ht="14.25" customHeight="1" x14ac:dyDescent="0.2">
      <c r="A35" s="453" t="s">
        <v>114</v>
      </c>
      <c r="B35" s="458" t="s">
        <v>160</v>
      </c>
      <c r="C35" s="524">
        <v>22</v>
      </c>
      <c r="D35" s="524">
        <v>22</v>
      </c>
      <c r="E35" s="524" t="s">
        <v>114</v>
      </c>
      <c r="F35" s="524" t="s">
        <v>114</v>
      </c>
      <c r="G35" s="524" t="s">
        <v>114</v>
      </c>
      <c r="H35" s="524" t="s">
        <v>114</v>
      </c>
      <c r="I35" s="524">
        <v>22</v>
      </c>
    </row>
    <row r="36" spans="1:9" ht="14.25" customHeight="1" x14ac:dyDescent="0.2">
      <c r="A36" s="453" t="s">
        <v>114</v>
      </c>
      <c r="B36" s="458" t="s">
        <v>161</v>
      </c>
      <c r="C36" s="524">
        <v>350</v>
      </c>
      <c r="D36" s="524">
        <v>350</v>
      </c>
      <c r="E36" s="524" t="s">
        <v>114</v>
      </c>
      <c r="F36" s="524" t="s">
        <v>114</v>
      </c>
      <c r="G36" s="524" t="s">
        <v>114</v>
      </c>
      <c r="H36" s="524" t="s">
        <v>114</v>
      </c>
      <c r="I36" s="524">
        <v>350</v>
      </c>
    </row>
    <row r="37" spans="1:9" ht="14.25" customHeight="1" x14ac:dyDescent="0.2">
      <c r="A37" s="453" t="s">
        <v>114</v>
      </c>
      <c r="B37" s="458" t="s">
        <v>162</v>
      </c>
      <c r="C37" s="524">
        <v>1103</v>
      </c>
      <c r="D37" s="524">
        <v>785</v>
      </c>
      <c r="E37" s="524" t="s">
        <v>114</v>
      </c>
      <c r="F37" s="524" t="s">
        <v>114</v>
      </c>
      <c r="G37" s="524" t="s">
        <v>114</v>
      </c>
      <c r="H37" s="524" t="s">
        <v>114</v>
      </c>
      <c r="I37" s="524">
        <v>785</v>
      </c>
    </row>
    <row r="38" spans="1:9" ht="14.25" customHeight="1" x14ac:dyDescent="0.2">
      <c r="A38" s="453" t="s">
        <v>114</v>
      </c>
      <c r="B38" s="458" t="s">
        <v>163</v>
      </c>
      <c r="C38" s="524">
        <v>10</v>
      </c>
      <c r="D38" s="524" t="s">
        <v>142</v>
      </c>
      <c r="E38" s="524" t="s">
        <v>114</v>
      </c>
      <c r="F38" s="524" t="s">
        <v>114</v>
      </c>
      <c r="G38" s="524" t="s">
        <v>114</v>
      </c>
      <c r="H38" s="524" t="s">
        <v>114</v>
      </c>
      <c r="I38" s="524" t="s">
        <v>142</v>
      </c>
    </row>
    <row r="39" spans="1:9" ht="14.25" customHeight="1" x14ac:dyDescent="0.2">
      <c r="A39" s="453" t="s">
        <v>114</v>
      </c>
      <c r="B39" s="459" t="s">
        <v>164</v>
      </c>
      <c r="C39" s="526">
        <v>10100</v>
      </c>
      <c r="D39" s="526">
        <v>9773</v>
      </c>
      <c r="E39" s="526" t="s">
        <v>114</v>
      </c>
      <c r="F39" s="526" t="s">
        <v>114</v>
      </c>
      <c r="G39" s="526" t="s">
        <v>114</v>
      </c>
      <c r="H39" s="526" t="s">
        <v>114</v>
      </c>
      <c r="I39" s="526">
        <v>9773</v>
      </c>
    </row>
    <row r="40" spans="1:9" ht="14.25" customHeight="1" x14ac:dyDescent="0.2">
      <c r="A40" s="453" t="s">
        <v>114</v>
      </c>
      <c r="B40" s="460" t="s">
        <v>114</v>
      </c>
      <c r="C40" s="535" t="s">
        <v>114</v>
      </c>
      <c r="D40" s="535" t="s">
        <v>114</v>
      </c>
      <c r="E40" s="535" t="s">
        <v>114</v>
      </c>
      <c r="F40" s="535" t="s">
        <v>114</v>
      </c>
      <c r="G40" s="535" t="s">
        <v>114</v>
      </c>
      <c r="H40" s="535" t="s">
        <v>114</v>
      </c>
      <c r="I40" s="535" t="s">
        <v>114</v>
      </c>
    </row>
    <row r="41" spans="1:9" ht="14.25" customHeight="1" x14ac:dyDescent="0.2">
      <c r="A41" s="453" t="s">
        <v>114</v>
      </c>
      <c r="B41" s="461" t="s">
        <v>165</v>
      </c>
      <c r="C41" s="544">
        <v>74911</v>
      </c>
      <c r="D41" s="544">
        <v>74573</v>
      </c>
      <c r="E41" s="545" t="s">
        <v>114</v>
      </c>
      <c r="F41" s="545" t="s">
        <v>114</v>
      </c>
      <c r="G41" s="545" t="s">
        <v>114</v>
      </c>
      <c r="H41" s="545" t="s">
        <v>114</v>
      </c>
      <c r="I41" s="544">
        <v>74573</v>
      </c>
    </row>
    <row r="42" spans="1:9" ht="14.25" customHeight="1" x14ac:dyDescent="0.2">
      <c r="A42" s="453" t="s">
        <v>114</v>
      </c>
      <c r="B42" s="462" t="s">
        <v>114</v>
      </c>
      <c r="C42" s="547" t="s">
        <v>114</v>
      </c>
      <c r="D42" s="548" t="s">
        <v>114</v>
      </c>
      <c r="E42" s="547" t="s">
        <v>114</v>
      </c>
      <c r="F42" s="547" t="s">
        <v>114</v>
      </c>
      <c r="G42" s="547" t="s">
        <v>114</v>
      </c>
      <c r="H42" s="547" t="s">
        <v>114</v>
      </c>
      <c r="I42" s="549" t="s">
        <v>114</v>
      </c>
    </row>
    <row r="43" spans="1:9" ht="14.25" customHeight="1" x14ac:dyDescent="0.2">
      <c r="A43" s="453" t="s">
        <v>114</v>
      </c>
      <c r="B43" s="458" t="s">
        <v>114</v>
      </c>
      <c r="C43" s="524" t="s">
        <v>114</v>
      </c>
      <c r="D43" s="524" t="s">
        <v>114</v>
      </c>
      <c r="E43" s="524" t="s">
        <v>114</v>
      </c>
      <c r="F43" s="524" t="s">
        <v>114</v>
      </c>
      <c r="G43" s="524" t="s">
        <v>114</v>
      </c>
      <c r="H43" s="524" t="s">
        <v>114</v>
      </c>
      <c r="I43" s="540" t="s">
        <v>114</v>
      </c>
    </row>
    <row r="44" spans="1:9" ht="14.25" customHeight="1" x14ac:dyDescent="0.2">
      <c r="A44" s="453" t="s">
        <v>114</v>
      </c>
      <c r="B44" s="458" t="s">
        <v>114</v>
      </c>
      <c r="C44" s="524" t="s">
        <v>114</v>
      </c>
      <c r="D44" s="524" t="s">
        <v>114</v>
      </c>
      <c r="E44" s="524" t="s">
        <v>114</v>
      </c>
      <c r="F44" s="524" t="s">
        <v>114</v>
      </c>
      <c r="G44" s="524" t="s">
        <v>114</v>
      </c>
      <c r="H44" s="524" t="s">
        <v>114</v>
      </c>
      <c r="I44" s="540" t="s">
        <v>114</v>
      </c>
    </row>
    <row r="45" spans="1:9" ht="14.25" customHeight="1" x14ac:dyDescent="0.2">
      <c r="A45" s="453" t="s">
        <v>114</v>
      </c>
      <c r="B45" s="459" t="s">
        <v>114</v>
      </c>
      <c r="C45" s="526" t="s">
        <v>114</v>
      </c>
      <c r="D45" s="526" t="s">
        <v>114</v>
      </c>
      <c r="E45" s="526" t="s">
        <v>114</v>
      </c>
      <c r="F45" s="526" t="s">
        <v>114</v>
      </c>
      <c r="G45" s="526" t="s">
        <v>114</v>
      </c>
      <c r="H45" s="526" t="s">
        <v>114</v>
      </c>
      <c r="I45" s="541" t="s">
        <v>114</v>
      </c>
    </row>
    <row r="46" spans="1:9" ht="14.25" customHeight="1" x14ac:dyDescent="0.2">
      <c r="A46" s="453" t="s">
        <v>114</v>
      </c>
      <c r="B46" s="460" t="s">
        <v>114</v>
      </c>
      <c r="C46" s="535" t="s">
        <v>114</v>
      </c>
      <c r="D46" s="535" t="s">
        <v>114</v>
      </c>
      <c r="E46" s="535" t="s">
        <v>114</v>
      </c>
      <c r="F46" s="535" t="s">
        <v>114</v>
      </c>
      <c r="G46" s="535" t="s">
        <v>114</v>
      </c>
      <c r="H46" s="535" t="s">
        <v>114</v>
      </c>
      <c r="I46" s="542" t="s">
        <v>114</v>
      </c>
    </row>
    <row r="47" spans="1:9" ht="14.25" customHeight="1" x14ac:dyDescent="0.2">
      <c r="A47" s="453" t="s">
        <v>114</v>
      </c>
      <c r="B47" s="461" t="s">
        <v>114</v>
      </c>
      <c r="C47" s="544" t="s">
        <v>114</v>
      </c>
      <c r="D47" s="545" t="s">
        <v>114</v>
      </c>
      <c r="E47" s="545" t="s">
        <v>114</v>
      </c>
      <c r="F47" s="545" t="s">
        <v>114</v>
      </c>
      <c r="G47" s="545" t="s">
        <v>114</v>
      </c>
      <c r="H47" s="545" t="s">
        <v>114</v>
      </c>
      <c r="I47" s="546" t="s">
        <v>114</v>
      </c>
    </row>
    <row r="48" spans="1:9" x14ac:dyDescent="0.2">
      <c r="A48" s="453" t="s">
        <v>114</v>
      </c>
      <c r="B48" s="453" t="s">
        <v>114</v>
      </c>
      <c r="C48" s="527" t="s">
        <v>114</v>
      </c>
      <c r="D48" s="527" t="s">
        <v>114</v>
      </c>
      <c r="E48" s="527" t="s">
        <v>114</v>
      </c>
      <c r="F48" s="527" t="s">
        <v>114</v>
      </c>
      <c r="G48" s="571"/>
      <c r="H48" s="571"/>
      <c r="I48" s="571"/>
    </row>
    <row r="49" spans="1:9" x14ac:dyDescent="0.2">
      <c r="A49" s="453" t="s">
        <v>114</v>
      </c>
      <c r="B49" s="453" t="s">
        <v>114</v>
      </c>
      <c r="C49" s="527" t="s">
        <v>114</v>
      </c>
      <c r="D49" s="527" t="s">
        <v>114</v>
      </c>
      <c r="E49" s="527" t="s">
        <v>114</v>
      </c>
      <c r="F49" s="527" t="s">
        <v>114</v>
      </c>
      <c r="G49" s="571"/>
      <c r="H49" s="571"/>
      <c r="I49" s="571"/>
    </row>
    <row r="50" spans="1:9" x14ac:dyDescent="0.2">
      <c r="A50" s="453" t="s">
        <v>114</v>
      </c>
      <c r="B50" s="453" t="s">
        <v>114</v>
      </c>
      <c r="C50" s="527" t="s">
        <v>114</v>
      </c>
      <c r="D50" s="527" t="s">
        <v>114</v>
      </c>
      <c r="E50" s="527" t="s">
        <v>114</v>
      </c>
      <c r="F50" s="527" t="s">
        <v>114</v>
      </c>
      <c r="G50" s="527" t="s">
        <v>114</v>
      </c>
      <c r="H50" s="527" t="s">
        <v>114</v>
      </c>
      <c r="I50" s="527" t="s">
        <v>114</v>
      </c>
    </row>
    <row r="51" spans="1:9" x14ac:dyDescent="0.2">
      <c r="A51" s="453" t="s">
        <v>114</v>
      </c>
      <c r="B51" s="453" t="s">
        <v>114</v>
      </c>
      <c r="C51" s="527" t="s">
        <v>114</v>
      </c>
      <c r="D51" s="527" t="s">
        <v>114</v>
      </c>
      <c r="E51" s="527" t="s">
        <v>114</v>
      </c>
      <c r="F51" s="527" t="s">
        <v>114</v>
      </c>
      <c r="G51" s="527" t="s">
        <v>114</v>
      </c>
      <c r="H51" s="527" t="s">
        <v>114</v>
      </c>
      <c r="I51" s="527" t="s">
        <v>114</v>
      </c>
    </row>
    <row r="52" spans="1:9" x14ac:dyDescent="0.2">
      <c r="A52" s="453" t="s">
        <v>114</v>
      </c>
      <c r="B52" s="453" t="s">
        <v>114</v>
      </c>
      <c r="C52" s="527" t="s">
        <v>114</v>
      </c>
      <c r="D52" s="527" t="s">
        <v>114</v>
      </c>
      <c r="E52" s="527" t="s">
        <v>114</v>
      </c>
      <c r="F52" s="527" t="s">
        <v>114</v>
      </c>
      <c r="G52" s="527" t="s">
        <v>114</v>
      </c>
      <c r="H52" s="527" t="s">
        <v>114</v>
      </c>
      <c r="I52" s="527" t="s">
        <v>114</v>
      </c>
    </row>
    <row r="53" spans="1:9" x14ac:dyDescent="0.2">
      <c r="A53" s="453" t="s">
        <v>114</v>
      </c>
      <c r="B53" s="453" t="s">
        <v>114</v>
      </c>
      <c r="C53" s="527" t="s">
        <v>114</v>
      </c>
      <c r="D53" s="527" t="s">
        <v>114</v>
      </c>
      <c r="E53" s="527" t="s">
        <v>114</v>
      </c>
      <c r="F53" s="527" t="s">
        <v>114</v>
      </c>
      <c r="G53" s="527" t="s">
        <v>114</v>
      </c>
      <c r="H53" s="527" t="s">
        <v>114</v>
      </c>
      <c r="I53" s="527" t="s">
        <v>114</v>
      </c>
    </row>
    <row r="54" spans="1:9" x14ac:dyDescent="0.2">
      <c r="A54" s="453" t="s">
        <v>114</v>
      </c>
      <c r="B54" s="453" t="s">
        <v>114</v>
      </c>
      <c r="C54" s="527" t="s">
        <v>114</v>
      </c>
      <c r="D54" s="527" t="s">
        <v>114</v>
      </c>
      <c r="E54" s="527" t="s">
        <v>114</v>
      </c>
      <c r="F54" s="527" t="s">
        <v>114</v>
      </c>
      <c r="G54" s="527" t="s">
        <v>114</v>
      </c>
      <c r="H54" s="527" t="s">
        <v>114</v>
      </c>
      <c r="I54" s="527" t="s">
        <v>114</v>
      </c>
    </row>
    <row r="55" spans="1:9" x14ac:dyDescent="0.2">
      <c r="A55" s="453" t="s">
        <v>114</v>
      </c>
      <c r="B55" s="453" t="s">
        <v>114</v>
      </c>
      <c r="C55" s="527" t="s">
        <v>114</v>
      </c>
      <c r="D55" s="527" t="s">
        <v>114</v>
      </c>
      <c r="E55" s="527" t="s">
        <v>114</v>
      </c>
      <c r="F55" s="527" t="s">
        <v>114</v>
      </c>
      <c r="G55" s="527" t="s">
        <v>114</v>
      </c>
      <c r="H55" s="527" t="s">
        <v>114</v>
      </c>
      <c r="I55" s="527" t="s">
        <v>114</v>
      </c>
    </row>
    <row r="56" spans="1:9" x14ac:dyDescent="0.2">
      <c r="A56" s="453" t="s">
        <v>114</v>
      </c>
      <c r="B56" s="453" t="s">
        <v>114</v>
      </c>
      <c r="C56" s="527" t="s">
        <v>114</v>
      </c>
      <c r="D56" s="527" t="s">
        <v>114</v>
      </c>
      <c r="E56" s="527" t="s">
        <v>114</v>
      </c>
      <c r="F56" s="527" t="s">
        <v>114</v>
      </c>
      <c r="G56" s="527" t="s">
        <v>114</v>
      </c>
      <c r="H56" s="527" t="s">
        <v>114</v>
      </c>
      <c r="I56" s="527" t="s">
        <v>114</v>
      </c>
    </row>
    <row r="57" spans="1:9" x14ac:dyDescent="0.2">
      <c r="A57" s="453" t="s">
        <v>114</v>
      </c>
      <c r="B57" s="453" t="s">
        <v>114</v>
      </c>
      <c r="C57" s="527" t="s">
        <v>114</v>
      </c>
      <c r="D57" s="527" t="s">
        <v>114</v>
      </c>
      <c r="E57" s="527" t="s">
        <v>114</v>
      </c>
      <c r="F57" s="527" t="s">
        <v>114</v>
      </c>
      <c r="G57" s="527" t="s">
        <v>114</v>
      </c>
      <c r="H57" s="527" t="s">
        <v>114</v>
      </c>
      <c r="I57" s="527" t="s">
        <v>114</v>
      </c>
    </row>
    <row r="58" spans="1:9" x14ac:dyDescent="0.2">
      <c r="A58" s="453" t="s">
        <v>114</v>
      </c>
      <c r="B58" s="453" t="s">
        <v>114</v>
      </c>
      <c r="C58" s="527" t="s">
        <v>114</v>
      </c>
      <c r="D58" s="527" t="s">
        <v>114</v>
      </c>
      <c r="E58" s="527" t="s">
        <v>114</v>
      </c>
      <c r="F58" s="527" t="s">
        <v>114</v>
      </c>
      <c r="G58" s="527" t="s">
        <v>114</v>
      </c>
      <c r="H58" s="527" t="s">
        <v>114</v>
      </c>
      <c r="I58" s="527" t="s">
        <v>114</v>
      </c>
    </row>
    <row r="59" spans="1:9" x14ac:dyDescent="0.2">
      <c r="A59" s="453" t="s">
        <v>114</v>
      </c>
      <c r="B59" s="453" t="s">
        <v>114</v>
      </c>
      <c r="C59" s="527" t="s">
        <v>114</v>
      </c>
      <c r="D59" s="527" t="s">
        <v>114</v>
      </c>
      <c r="E59" s="527" t="s">
        <v>114</v>
      </c>
      <c r="F59" s="527" t="s">
        <v>114</v>
      </c>
      <c r="G59" s="527" t="s">
        <v>114</v>
      </c>
      <c r="H59" s="527" t="s">
        <v>114</v>
      </c>
      <c r="I59" s="527" t="s">
        <v>114</v>
      </c>
    </row>
    <row r="60" spans="1:9" x14ac:dyDescent="0.2">
      <c r="A60" s="453" t="s">
        <v>114</v>
      </c>
      <c r="B60" s="453" t="s">
        <v>114</v>
      </c>
      <c r="C60" s="527" t="s">
        <v>114</v>
      </c>
      <c r="D60" s="527" t="s">
        <v>114</v>
      </c>
      <c r="E60" s="527" t="s">
        <v>114</v>
      </c>
      <c r="F60" s="527" t="s">
        <v>114</v>
      </c>
      <c r="G60" s="527" t="s">
        <v>114</v>
      </c>
      <c r="H60" s="527" t="s">
        <v>114</v>
      </c>
      <c r="I60" s="527" t="s">
        <v>114</v>
      </c>
    </row>
    <row r="61" spans="1:9" x14ac:dyDescent="0.2">
      <c r="A61" s="453" t="s">
        <v>114</v>
      </c>
      <c r="B61" s="453" t="s">
        <v>114</v>
      </c>
      <c r="C61" s="527" t="s">
        <v>114</v>
      </c>
      <c r="D61" s="527" t="s">
        <v>114</v>
      </c>
      <c r="E61" s="527" t="s">
        <v>114</v>
      </c>
      <c r="F61" s="527" t="s">
        <v>114</v>
      </c>
      <c r="G61" s="527" t="s">
        <v>114</v>
      </c>
      <c r="H61" s="527" t="s">
        <v>114</v>
      </c>
      <c r="I61" s="527" t="s">
        <v>114</v>
      </c>
    </row>
    <row r="62" spans="1:9" x14ac:dyDescent="0.2">
      <c r="A62" s="453" t="s">
        <v>114</v>
      </c>
      <c r="B62" s="453" t="s">
        <v>114</v>
      </c>
      <c r="C62" s="527" t="s">
        <v>114</v>
      </c>
      <c r="D62" s="527" t="s">
        <v>114</v>
      </c>
      <c r="E62" s="527" t="s">
        <v>114</v>
      </c>
      <c r="F62" s="527" t="s">
        <v>114</v>
      </c>
      <c r="G62" s="527" t="s">
        <v>114</v>
      </c>
      <c r="H62" s="527" t="s">
        <v>114</v>
      </c>
      <c r="I62" s="527" t="s">
        <v>114</v>
      </c>
    </row>
    <row r="63" spans="1:9" x14ac:dyDescent="0.2">
      <c r="A63" s="453" t="s">
        <v>114</v>
      </c>
      <c r="B63" s="453" t="s">
        <v>114</v>
      </c>
      <c r="C63" s="527" t="s">
        <v>114</v>
      </c>
      <c r="D63" s="527" t="s">
        <v>114</v>
      </c>
      <c r="E63" s="527" t="s">
        <v>114</v>
      </c>
      <c r="F63" s="527" t="s">
        <v>114</v>
      </c>
      <c r="G63" s="527" t="s">
        <v>114</v>
      </c>
      <c r="H63" s="527" t="s">
        <v>114</v>
      </c>
      <c r="I63" s="527" t="s">
        <v>114</v>
      </c>
    </row>
    <row r="64" spans="1:9" x14ac:dyDescent="0.2">
      <c r="A64" s="453" t="s">
        <v>114</v>
      </c>
      <c r="B64" s="453" t="s">
        <v>114</v>
      </c>
      <c r="C64" s="527" t="s">
        <v>114</v>
      </c>
      <c r="D64" s="527" t="s">
        <v>114</v>
      </c>
      <c r="E64" s="527" t="s">
        <v>114</v>
      </c>
      <c r="F64" s="527" t="s">
        <v>114</v>
      </c>
      <c r="G64" s="527" t="s">
        <v>114</v>
      </c>
      <c r="H64" s="527" t="s">
        <v>114</v>
      </c>
      <c r="I64" s="527" t="s">
        <v>114</v>
      </c>
    </row>
    <row r="65" spans="1:9" x14ac:dyDescent="0.2">
      <c r="A65" s="453" t="s">
        <v>114</v>
      </c>
      <c r="B65" s="453" t="s">
        <v>114</v>
      </c>
      <c r="C65" s="527" t="s">
        <v>114</v>
      </c>
      <c r="D65" s="527" t="s">
        <v>114</v>
      </c>
      <c r="E65" s="527" t="s">
        <v>114</v>
      </c>
      <c r="F65" s="527" t="s">
        <v>114</v>
      </c>
      <c r="G65" s="527" t="s">
        <v>114</v>
      </c>
      <c r="H65" s="527" t="s">
        <v>114</v>
      </c>
      <c r="I65" s="527" t="s">
        <v>114</v>
      </c>
    </row>
    <row r="66" spans="1:9" x14ac:dyDescent="0.2">
      <c r="A66" s="453" t="s">
        <v>114</v>
      </c>
      <c r="B66" s="453" t="s">
        <v>114</v>
      </c>
      <c r="C66" s="527" t="s">
        <v>114</v>
      </c>
      <c r="D66" s="527" t="s">
        <v>114</v>
      </c>
      <c r="E66" s="527" t="s">
        <v>114</v>
      </c>
      <c r="F66" s="527" t="s">
        <v>114</v>
      </c>
      <c r="G66" s="527" t="s">
        <v>114</v>
      </c>
      <c r="H66" s="527" t="s">
        <v>114</v>
      </c>
      <c r="I66" s="527" t="s">
        <v>114</v>
      </c>
    </row>
    <row r="67" spans="1:9" x14ac:dyDescent="0.2">
      <c r="A67" s="453" t="s">
        <v>114</v>
      </c>
      <c r="B67" s="453" t="s">
        <v>114</v>
      </c>
      <c r="C67" s="527" t="s">
        <v>114</v>
      </c>
      <c r="D67" s="527" t="s">
        <v>114</v>
      </c>
      <c r="E67" s="527" t="s">
        <v>114</v>
      </c>
      <c r="F67" s="527" t="s">
        <v>114</v>
      </c>
      <c r="G67" s="527" t="s">
        <v>114</v>
      </c>
      <c r="H67" s="527" t="s">
        <v>114</v>
      </c>
      <c r="I67" s="527" t="s">
        <v>114</v>
      </c>
    </row>
    <row r="68" spans="1:9" x14ac:dyDescent="0.2">
      <c r="A68" s="453" t="s">
        <v>114</v>
      </c>
      <c r="B68" s="453" t="s">
        <v>114</v>
      </c>
      <c r="C68" s="527" t="s">
        <v>114</v>
      </c>
      <c r="D68" s="527" t="s">
        <v>114</v>
      </c>
      <c r="E68" s="527" t="s">
        <v>114</v>
      </c>
      <c r="F68" s="527" t="s">
        <v>114</v>
      </c>
      <c r="G68" s="527" t="s">
        <v>114</v>
      </c>
      <c r="H68" s="527" t="s">
        <v>114</v>
      </c>
      <c r="I68" s="527" t="s">
        <v>114</v>
      </c>
    </row>
    <row r="69" spans="1:9" x14ac:dyDescent="0.2">
      <c r="A69" s="453" t="s">
        <v>114</v>
      </c>
      <c r="B69" s="453" t="s">
        <v>114</v>
      </c>
      <c r="C69" s="527" t="s">
        <v>114</v>
      </c>
      <c r="D69" s="527" t="s">
        <v>114</v>
      </c>
      <c r="E69" s="527" t="s">
        <v>114</v>
      </c>
      <c r="F69" s="527" t="s">
        <v>114</v>
      </c>
      <c r="G69" s="527" t="s">
        <v>114</v>
      </c>
      <c r="H69" s="527" t="s">
        <v>114</v>
      </c>
      <c r="I69" s="527" t="s">
        <v>114</v>
      </c>
    </row>
    <row r="70" spans="1:9" x14ac:dyDescent="0.2">
      <c r="A70" s="453" t="s">
        <v>114</v>
      </c>
      <c r="B70" s="453" t="s">
        <v>114</v>
      </c>
      <c r="C70" s="527" t="s">
        <v>114</v>
      </c>
      <c r="D70" s="527" t="s">
        <v>114</v>
      </c>
      <c r="E70" s="527" t="s">
        <v>114</v>
      </c>
      <c r="F70" s="527" t="s">
        <v>114</v>
      </c>
      <c r="G70" s="527" t="s">
        <v>114</v>
      </c>
      <c r="H70" s="527" t="s">
        <v>114</v>
      </c>
      <c r="I70" s="527" t="s">
        <v>114</v>
      </c>
    </row>
    <row r="71" spans="1:9" x14ac:dyDescent="0.2">
      <c r="A71" s="453" t="s">
        <v>114</v>
      </c>
      <c r="B71" s="453" t="s">
        <v>114</v>
      </c>
      <c r="C71" s="527" t="s">
        <v>114</v>
      </c>
      <c r="D71" s="527" t="s">
        <v>114</v>
      </c>
      <c r="E71" s="527" t="s">
        <v>114</v>
      </c>
      <c r="F71" s="527" t="s">
        <v>114</v>
      </c>
      <c r="G71" s="527" t="s">
        <v>114</v>
      </c>
      <c r="H71" s="527" t="s">
        <v>114</v>
      </c>
      <c r="I71" s="527" t="s">
        <v>114</v>
      </c>
    </row>
    <row r="72" spans="1:9" x14ac:dyDescent="0.2">
      <c r="A72" s="453" t="s">
        <v>114</v>
      </c>
      <c r="B72" s="453" t="s">
        <v>114</v>
      </c>
      <c r="C72" s="527" t="s">
        <v>114</v>
      </c>
      <c r="D72" s="527" t="s">
        <v>114</v>
      </c>
      <c r="E72" s="527" t="s">
        <v>114</v>
      </c>
      <c r="F72" s="527" t="s">
        <v>114</v>
      </c>
      <c r="G72" s="527" t="s">
        <v>114</v>
      </c>
      <c r="H72" s="527" t="s">
        <v>114</v>
      </c>
      <c r="I72" s="527" t="s">
        <v>114</v>
      </c>
    </row>
    <row r="73" spans="1:9" x14ac:dyDescent="0.2">
      <c r="A73" s="453" t="s">
        <v>114</v>
      </c>
      <c r="B73" s="453" t="s">
        <v>114</v>
      </c>
      <c r="C73" s="527" t="s">
        <v>114</v>
      </c>
      <c r="D73" s="527" t="s">
        <v>114</v>
      </c>
      <c r="E73" s="527" t="s">
        <v>114</v>
      </c>
      <c r="F73" s="527" t="s">
        <v>114</v>
      </c>
      <c r="G73" s="527" t="s">
        <v>114</v>
      </c>
      <c r="H73" s="527" t="s">
        <v>114</v>
      </c>
      <c r="I73" s="527" t="s">
        <v>114</v>
      </c>
    </row>
    <row r="74" spans="1:9" x14ac:dyDescent="0.2">
      <c r="A74" s="453" t="s">
        <v>114</v>
      </c>
      <c r="B74" s="453" t="s">
        <v>114</v>
      </c>
      <c r="C74" s="527" t="s">
        <v>114</v>
      </c>
      <c r="D74" s="527" t="s">
        <v>114</v>
      </c>
      <c r="E74" s="527" t="s">
        <v>114</v>
      </c>
      <c r="F74" s="527" t="s">
        <v>114</v>
      </c>
      <c r="G74" s="527" t="s">
        <v>114</v>
      </c>
      <c r="H74" s="527" t="s">
        <v>114</v>
      </c>
      <c r="I74" s="527" t="s">
        <v>114</v>
      </c>
    </row>
    <row r="75" spans="1:9" x14ac:dyDescent="0.2">
      <c r="A75" s="453" t="s">
        <v>114</v>
      </c>
      <c r="B75" s="453" t="s">
        <v>114</v>
      </c>
      <c r="C75" s="527" t="s">
        <v>114</v>
      </c>
      <c r="D75" s="527" t="s">
        <v>114</v>
      </c>
      <c r="E75" s="527" t="s">
        <v>114</v>
      </c>
      <c r="F75" s="527" t="s">
        <v>114</v>
      </c>
      <c r="G75" s="527" t="s">
        <v>114</v>
      </c>
      <c r="H75" s="527" t="s">
        <v>114</v>
      </c>
      <c r="I75" s="527" t="s">
        <v>114</v>
      </c>
    </row>
    <row r="76" spans="1:9" x14ac:dyDescent="0.2">
      <c r="A76" s="453" t="s">
        <v>114</v>
      </c>
      <c r="B76" s="453" t="s">
        <v>114</v>
      </c>
      <c r="C76" s="527" t="s">
        <v>114</v>
      </c>
      <c r="D76" s="527" t="s">
        <v>114</v>
      </c>
      <c r="E76" s="527" t="s">
        <v>114</v>
      </c>
      <c r="F76" s="527" t="s">
        <v>114</v>
      </c>
      <c r="G76" s="527" t="s">
        <v>114</v>
      </c>
      <c r="H76" s="527" t="s">
        <v>114</v>
      </c>
      <c r="I76" s="527" t="s">
        <v>114</v>
      </c>
    </row>
  </sheetData>
  <mergeCells count="4">
    <mergeCell ref="C6:C7"/>
    <mergeCell ref="D6:D7"/>
    <mergeCell ref="E6:I6"/>
    <mergeCell ref="G48:I49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92D050"/>
  </sheetPr>
  <dimension ref="A1:E27"/>
  <sheetViews>
    <sheetView zoomScale="150" zoomScaleNormal="150" workbookViewId="0">
      <selection activeCell="E25" sqref="E25"/>
    </sheetView>
  </sheetViews>
  <sheetFormatPr baseColWidth="10" defaultColWidth="11.42578125" defaultRowHeight="14.25" x14ac:dyDescent="0.2"/>
  <cols>
    <col min="1" max="1" width="4.28515625" style="14" customWidth="1"/>
    <col min="2" max="2" width="27.7109375" style="14" bestFit="1" customWidth="1"/>
    <col min="3" max="3" width="23.7109375" style="14" customWidth="1"/>
    <col min="4" max="4" width="43.28515625" style="14" customWidth="1"/>
    <col min="5" max="5" width="42" style="14" bestFit="1" customWidth="1"/>
    <col min="6" max="16384" width="11.42578125" style="14"/>
  </cols>
  <sheetData>
    <row r="1" spans="1:5" ht="18.75" customHeight="1" x14ac:dyDescent="0.2"/>
    <row r="2" spans="1:5" ht="18.75" customHeight="1" x14ac:dyDescent="0.2">
      <c r="A2" s="15" t="s">
        <v>166</v>
      </c>
      <c r="B2" s="16"/>
      <c r="C2" s="16"/>
      <c r="D2" s="17"/>
    </row>
    <row r="3" spans="1:5" ht="14.25" customHeight="1" x14ac:dyDescent="0.2">
      <c r="A3" s="15"/>
      <c r="B3" s="16"/>
      <c r="C3" s="16"/>
      <c r="D3" s="17"/>
    </row>
    <row r="4" spans="1:5" ht="14.25" customHeight="1" thickBot="1" x14ac:dyDescent="0.25">
      <c r="A4" s="15"/>
      <c r="B4" s="18" t="s">
        <v>116</v>
      </c>
      <c r="C4" s="19"/>
      <c r="D4" s="17"/>
    </row>
    <row r="5" spans="1:5" ht="14.25" customHeight="1" x14ac:dyDescent="0.2">
      <c r="B5" s="25" t="s">
        <v>117</v>
      </c>
      <c r="C5" s="31" t="s">
        <v>119</v>
      </c>
      <c r="D5" s="26" t="s">
        <v>119</v>
      </c>
      <c r="E5" s="36" t="s">
        <v>123</v>
      </c>
    </row>
    <row r="6" spans="1:5" ht="14.25" customHeight="1" thickBot="1" x14ac:dyDescent="0.25">
      <c r="B6" s="331" t="s">
        <v>167</v>
      </c>
      <c r="C6" s="449" t="s">
        <v>168</v>
      </c>
      <c r="D6" s="449" t="s">
        <v>169</v>
      </c>
      <c r="E6" s="332" t="s">
        <v>170</v>
      </c>
    </row>
    <row r="7" spans="1:5" ht="15" thickBot="1" x14ac:dyDescent="0.25">
      <c r="B7" s="74" t="s">
        <v>720</v>
      </c>
      <c r="C7" s="223" t="s">
        <v>171</v>
      </c>
      <c r="D7" s="223" t="s">
        <v>172</v>
      </c>
      <c r="E7" s="221" t="s">
        <v>173</v>
      </c>
    </row>
    <row r="8" spans="1:5" ht="14.25" customHeight="1" thickBot="1" x14ac:dyDescent="0.25">
      <c r="B8" s="81" t="s">
        <v>174</v>
      </c>
      <c r="C8" s="223" t="s">
        <v>171</v>
      </c>
      <c r="D8" s="223" t="s">
        <v>172</v>
      </c>
      <c r="E8" s="222" t="s">
        <v>175</v>
      </c>
    </row>
    <row r="9" spans="1:5" ht="14.25" customHeight="1" thickBot="1" x14ac:dyDescent="0.25">
      <c r="B9" s="81" t="s">
        <v>737</v>
      </c>
      <c r="C9" s="223" t="s">
        <v>171</v>
      </c>
      <c r="D9" s="223" t="s">
        <v>172</v>
      </c>
      <c r="E9" s="222" t="s">
        <v>738</v>
      </c>
    </row>
    <row r="10" spans="1:5" ht="14.25" customHeight="1" thickBot="1" x14ac:dyDescent="0.25">
      <c r="B10" s="81" t="s">
        <v>176</v>
      </c>
      <c r="C10" s="223" t="s">
        <v>171</v>
      </c>
      <c r="D10" s="223" t="s">
        <v>172</v>
      </c>
      <c r="E10" s="222" t="s">
        <v>177</v>
      </c>
    </row>
    <row r="11" spans="1:5" ht="14.25" customHeight="1" thickBot="1" x14ac:dyDescent="0.25">
      <c r="B11" s="81" t="s">
        <v>178</v>
      </c>
      <c r="C11" s="223" t="s">
        <v>171</v>
      </c>
      <c r="D11" s="223" t="s">
        <v>172</v>
      </c>
      <c r="E11" s="222" t="s">
        <v>179</v>
      </c>
    </row>
    <row r="12" spans="1:5" ht="14.25" customHeight="1" thickBot="1" x14ac:dyDescent="0.25">
      <c r="B12" s="81" t="s">
        <v>180</v>
      </c>
      <c r="C12" s="223" t="s">
        <v>171</v>
      </c>
      <c r="D12" s="223" t="s">
        <v>172</v>
      </c>
      <c r="E12" s="222" t="s">
        <v>181</v>
      </c>
    </row>
    <row r="13" spans="1:5" ht="14.25" customHeight="1" thickBot="1" x14ac:dyDescent="0.25">
      <c r="B13" s="81" t="s">
        <v>739</v>
      </c>
      <c r="C13" s="223" t="s">
        <v>171</v>
      </c>
      <c r="D13" s="223" t="s">
        <v>172</v>
      </c>
      <c r="E13" s="222" t="s">
        <v>181</v>
      </c>
    </row>
    <row r="14" spans="1:5" ht="14.25" customHeight="1" thickBot="1" x14ac:dyDescent="0.25">
      <c r="B14" s="81" t="s">
        <v>740</v>
      </c>
      <c r="C14" s="223" t="s">
        <v>171</v>
      </c>
      <c r="D14" s="223" t="s">
        <v>172</v>
      </c>
      <c r="E14" s="222" t="s">
        <v>181</v>
      </c>
    </row>
    <row r="15" spans="1:5" ht="14.25" customHeight="1" thickBot="1" x14ac:dyDescent="0.25">
      <c r="B15" s="81" t="s">
        <v>182</v>
      </c>
      <c r="C15" s="223" t="s">
        <v>171</v>
      </c>
      <c r="D15" s="223" t="s">
        <v>172</v>
      </c>
      <c r="E15" s="222" t="s">
        <v>181</v>
      </c>
    </row>
    <row r="16" spans="1:5" ht="14.25" customHeight="1" thickBot="1" x14ac:dyDescent="0.25">
      <c r="B16" s="81" t="s">
        <v>183</v>
      </c>
      <c r="C16" s="224" t="s">
        <v>184</v>
      </c>
      <c r="D16" s="223" t="s">
        <v>172</v>
      </c>
      <c r="E16" s="222" t="s">
        <v>185</v>
      </c>
    </row>
    <row r="17" spans="2:5" ht="14.25" customHeight="1" thickBot="1" x14ac:dyDescent="0.25">
      <c r="B17" s="81" t="s">
        <v>186</v>
      </c>
      <c r="C17" s="224" t="s">
        <v>172</v>
      </c>
      <c r="D17" s="463" t="s">
        <v>187</v>
      </c>
      <c r="E17" s="222" t="s">
        <v>188</v>
      </c>
    </row>
    <row r="18" spans="2:5" ht="14.25" customHeight="1" x14ac:dyDescent="0.2">
      <c r="B18" s="81" t="s">
        <v>189</v>
      </c>
      <c r="C18" s="224" t="s">
        <v>172</v>
      </c>
      <c r="D18" s="463" t="s">
        <v>187</v>
      </c>
      <c r="E18" s="222" t="s">
        <v>188</v>
      </c>
    </row>
    <row r="19" spans="2:5" ht="14.25" customHeight="1" x14ac:dyDescent="0.2">
      <c r="B19" s="81" t="s">
        <v>190</v>
      </c>
      <c r="C19" s="224" t="s">
        <v>172</v>
      </c>
      <c r="D19" s="463" t="s">
        <v>187</v>
      </c>
      <c r="E19" s="222" t="s">
        <v>191</v>
      </c>
    </row>
    <row r="20" spans="2:5" ht="14.25" customHeight="1" x14ac:dyDescent="0.2">
      <c r="B20" s="81" t="s">
        <v>192</v>
      </c>
      <c r="C20" s="224" t="s">
        <v>172</v>
      </c>
      <c r="D20" s="463" t="s">
        <v>187</v>
      </c>
      <c r="E20" s="222" t="s">
        <v>191</v>
      </c>
    </row>
    <row r="21" spans="2:5" ht="14.25" customHeight="1" x14ac:dyDescent="0.2">
      <c r="B21" s="81" t="s">
        <v>193</v>
      </c>
      <c r="C21" s="224" t="s">
        <v>172</v>
      </c>
      <c r="D21" s="463" t="s">
        <v>187</v>
      </c>
      <c r="E21" s="222" t="s">
        <v>191</v>
      </c>
    </row>
    <row r="22" spans="2:5" ht="14.25" customHeight="1" x14ac:dyDescent="0.2">
      <c r="B22" s="355"/>
      <c r="C22" s="363"/>
      <c r="D22" s="363"/>
      <c r="E22" s="363"/>
    </row>
    <row r="23" spans="2:5" ht="14.25" customHeight="1" x14ac:dyDescent="0.2">
      <c r="B23" s="355"/>
      <c r="C23" s="363"/>
      <c r="D23" s="363"/>
      <c r="E23" s="363"/>
    </row>
    <row r="24" spans="2:5" ht="14.25" customHeight="1" x14ac:dyDescent="0.2">
      <c r="B24" s="355"/>
      <c r="C24" s="363"/>
      <c r="D24" s="363"/>
      <c r="E24" s="363"/>
    </row>
    <row r="25" spans="2:5" ht="14.25" customHeight="1" x14ac:dyDescent="0.2">
      <c r="B25" s="355"/>
      <c r="C25" s="363"/>
      <c r="D25" s="363"/>
      <c r="E25" s="363"/>
    </row>
    <row r="26" spans="2:5" ht="14.25" customHeight="1" x14ac:dyDescent="0.2">
      <c r="B26" s="355"/>
      <c r="C26" s="363"/>
      <c r="D26" s="363"/>
      <c r="E26" s="363"/>
    </row>
    <row r="27" spans="2:5" ht="14.25" customHeight="1" x14ac:dyDescent="0.2">
      <c r="B27" s="364"/>
      <c r="C27" s="365"/>
      <c r="D27" s="365"/>
      <c r="E27" s="3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92D050"/>
  </sheetPr>
  <dimension ref="A1:I97"/>
  <sheetViews>
    <sheetView topLeftCell="A50" zoomScale="120" zoomScaleNormal="120" workbookViewId="0">
      <selection activeCell="D97" sqref="D97"/>
    </sheetView>
  </sheetViews>
  <sheetFormatPr baseColWidth="10" defaultColWidth="11.42578125" defaultRowHeight="14.25" x14ac:dyDescent="0.2"/>
  <cols>
    <col min="1" max="2" width="4.28515625" style="143" customWidth="1"/>
    <col min="3" max="3" width="2.140625" style="143" customWidth="1"/>
    <col min="4" max="4" width="153.140625" style="143" customWidth="1"/>
    <col min="5" max="5" width="14.28515625" style="465" customWidth="1"/>
    <col min="6" max="6" width="14.28515625" style="143" customWidth="1"/>
    <col min="7" max="16384" width="11.42578125" style="143"/>
  </cols>
  <sheetData>
    <row r="1" spans="1:5" ht="18.75" customHeight="1" x14ac:dyDescent="0.2"/>
    <row r="2" spans="1:5" ht="18.75" customHeight="1" x14ac:dyDescent="0.2">
      <c r="A2" s="144" t="s">
        <v>194</v>
      </c>
      <c r="B2" s="146"/>
      <c r="C2" s="146"/>
      <c r="D2" s="146"/>
    </row>
    <row r="3" spans="1:5" ht="14.25" customHeight="1" x14ac:dyDescent="0.2">
      <c r="A3" s="144"/>
      <c r="B3" s="146"/>
      <c r="C3" s="146"/>
      <c r="D3" s="146"/>
    </row>
    <row r="4" spans="1:5" ht="14.25" customHeight="1" x14ac:dyDescent="0.2">
      <c r="A4" s="144"/>
      <c r="B4" s="167" t="s">
        <v>116</v>
      </c>
      <c r="C4" s="147"/>
      <c r="D4" s="147"/>
    </row>
    <row r="5" spans="1:5" s="162" customFormat="1" ht="14.25" customHeight="1" x14ac:dyDescent="0.15">
      <c r="A5" s="165"/>
      <c r="B5" s="166"/>
      <c r="C5" s="160"/>
      <c r="D5" s="160"/>
      <c r="E5" s="466"/>
    </row>
    <row r="6" spans="1:5" s="162" customFormat="1" ht="14.25" customHeight="1" x14ac:dyDescent="0.15">
      <c r="A6" s="165"/>
      <c r="B6" s="167" t="s">
        <v>195</v>
      </c>
      <c r="C6" s="160"/>
      <c r="D6" s="367"/>
      <c r="E6" s="467"/>
    </row>
    <row r="7" spans="1:5" s="162" customFormat="1" ht="14.25" customHeight="1" x14ac:dyDescent="0.15">
      <c r="A7" s="165"/>
      <c r="B7" s="368" t="s">
        <v>196</v>
      </c>
      <c r="C7" s="369"/>
      <c r="D7" s="369"/>
      <c r="E7" s="468" t="s">
        <v>197</v>
      </c>
    </row>
    <row r="8" spans="1:5" s="162" customFormat="1" ht="14.25" customHeight="1" x14ac:dyDescent="0.15">
      <c r="A8" s="165"/>
      <c r="B8" s="370">
        <v>1</v>
      </c>
      <c r="C8" s="371" t="s">
        <v>198</v>
      </c>
      <c r="D8" s="372"/>
      <c r="E8" s="551">
        <v>4555</v>
      </c>
    </row>
    <row r="9" spans="1:5" s="162" customFormat="1" ht="14.25" customHeight="1" x14ac:dyDescent="0.15">
      <c r="A9" s="165"/>
      <c r="B9" s="373"/>
      <c r="C9" s="374" t="s">
        <v>199</v>
      </c>
      <c r="D9" s="375"/>
      <c r="E9" s="552">
        <v>1778</v>
      </c>
    </row>
    <row r="10" spans="1:5" s="162" customFormat="1" ht="14.25" customHeight="1" x14ac:dyDescent="0.15">
      <c r="A10" s="165"/>
      <c r="B10" s="373"/>
      <c r="C10" s="374" t="s">
        <v>200</v>
      </c>
      <c r="D10" s="376"/>
      <c r="E10" s="552">
        <v>2777</v>
      </c>
    </row>
    <row r="11" spans="1:5" s="162" customFormat="1" ht="14.25" customHeight="1" x14ac:dyDescent="0.15">
      <c r="A11" s="165"/>
      <c r="B11" s="370">
        <v>2</v>
      </c>
      <c r="C11" s="371" t="s">
        <v>201</v>
      </c>
      <c r="D11" s="372"/>
      <c r="E11" s="553">
        <v>4060</v>
      </c>
    </row>
    <row r="12" spans="1:5" s="162" customFormat="1" ht="14.25" customHeight="1" x14ac:dyDescent="0.15">
      <c r="A12" s="165"/>
      <c r="B12" s="370">
        <v>3</v>
      </c>
      <c r="C12" s="371" t="s">
        <v>202</v>
      </c>
      <c r="D12" s="372"/>
      <c r="E12" s="553">
        <v>11</v>
      </c>
    </row>
    <row r="13" spans="1:5" s="162" customFormat="1" ht="14.25" customHeight="1" x14ac:dyDescent="0.15">
      <c r="A13" s="165"/>
      <c r="B13" s="370">
        <v>5</v>
      </c>
      <c r="C13" s="371" t="s">
        <v>203</v>
      </c>
      <c r="D13" s="372"/>
      <c r="E13" s="553" t="s">
        <v>114</v>
      </c>
    </row>
    <row r="14" spans="1:5" s="162" customFormat="1" ht="14.25" customHeight="1" x14ac:dyDescent="0.15">
      <c r="A14" s="165"/>
      <c r="B14" s="370" t="s">
        <v>204</v>
      </c>
      <c r="C14" s="371" t="s">
        <v>205</v>
      </c>
      <c r="D14" s="372"/>
      <c r="E14" s="553">
        <v>304</v>
      </c>
    </row>
    <row r="15" spans="1:5" s="162" customFormat="1" ht="14.25" customHeight="1" x14ac:dyDescent="0.15">
      <c r="A15" s="165"/>
      <c r="B15" s="377">
        <v>6</v>
      </c>
      <c r="C15" s="378" t="s">
        <v>206</v>
      </c>
      <c r="D15" s="379"/>
      <c r="E15" s="554">
        <v>8930</v>
      </c>
    </row>
    <row r="16" spans="1:5" s="162" customFormat="1" ht="14.25" customHeight="1" x14ac:dyDescent="0.15">
      <c r="A16" s="165"/>
      <c r="B16" s="380" t="s">
        <v>207</v>
      </c>
      <c r="C16" s="381"/>
      <c r="D16" s="381"/>
      <c r="E16" s="555" t="s">
        <v>114</v>
      </c>
    </row>
    <row r="17" spans="1:5" s="162" customFormat="1" ht="14.25" customHeight="1" x14ac:dyDescent="0.15">
      <c r="A17" s="165"/>
      <c r="B17" s="370">
        <v>7</v>
      </c>
      <c r="C17" s="371" t="s">
        <v>208</v>
      </c>
      <c r="D17" s="372"/>
      <c r="E17" s="553">
        <v>-11</v>
      </c>
    </row>
    <row r="18" spans="1:5" s="162" customFormat="1" ht="14.25" customHeight="1" x14ac:dyDescent="0.15">
      <c r="A18" s="165"/>
      <c r="B18" s="370">
        <v>8</v>
      </c>
      <c r="C18" s="371" t="s">
        <v>209</v>
      </c>
      <c r="D18" s="372"/>
      <c r="E18" s="553"/>
    </row>
    <row r="19" spans="1:5" s="162" customFormat="1" ht="14.25" customHeight="1" x14ac:dyDescent="0.15">
      <c r="A19" s="165"/>
      <c r="B19" s="370">
        <v>10</v>
      </c>
      <c r="C19" s="371" t="s">
        <v>210</v>
      </c>
      <c r="D19" s="372"/>
      <c r="E19" s="553"/>
    </row>
    <row r="20" spans="1:5" s="162" customFormat="1" ht="14.25" customHeight="1" x14ac:dyDescent="0.15">
      <c r="A20" s="165"/>
      <c r="B20" s="370">
        <v>11</v>
      </c>
      <c r="C20" s="371" t="s">
        <v>211</v>
      </c>
      <c r="D20" s="372"/>
      <c r="E20" s="553"/>
    </row>
    <row r="21" spans="1:5" s="162" customFormat="1" ht="14.25" customHeight="1" x14ac:dyDescent="0.15">
      <c r="A21" s="165"/>
      <c r="B21" s="370">
        <v>12</v>
      </c>
      <c r="C21" s="371" t="s">
        <v>212</v>
      </c>
      <c r="D21" s="372"/>
      <c r="E21" s="553"/>
    </row>
    <row r="22" spans="1:5" s="162" customFormat="1" ht="14.25" customHeight="1" x14ac:dyDescent="0.15">
      <c r="A22" s="165"/>
      <c r="B22" s="370">
        <v>14</v>
      </c>
      <c r="C22" s="371" t="s">
        <v>213</v>
      </c>
      <c r="D22" s="372"/>
      <c r="E22" s="553" t="s">
        <v>114</v>
      </c>
    </row>
    <row r="23" spans="1:5" s="162" customFormat="1" ht="14.25" customHeight="1" x14ac:dyDescent="0.15">
      <c r="A23" s="165"/>
      <c r="B23" s="370">
        <v>15</v>
      </c>
      <c r="C23" s="371" t="s">
        <v>214</v>
      </c>
      <c r="D23" s="372"/>
      <c r="E23" s="553" t="s">
        <v>114</v>
      </c>
    </row>
    <row r="24" spans="1:5" s="162" customFormat="1" ht="14.25" customHeight="1" x14ac:dyDescent="0.15">
      <c r="A24" s="165"/>
      <c r="B24" s="370">
        <v>16</v>
      </c>
      <c r="C24" s="371" t="s">
        <v>215</v>
      </c>
      <c r="D24" s="372"/>
      <c r="E24" s="553">
        <v>0</v>
      </c>
    </row>
    <row r="25" spans="1:5" s="162" customFormat="1" ht="14.25" customHeight="1" x14ac:dyDescent="0.15">
      <c r="A25" s="165"/>
      <c r="B25" s="370">
        <v>17</v>
      </c>
      <c r="C25" s="371" t="s">
        <v>216</v>
      </c>
      <c r="D25" s="372"/>
      <c r="E25" s="553" t="s">
        <v>114</v>
      </c>
    </row>
    <row r="26" spans="1:5" s="162" customFormat="1" ht="27.75" customHeight="1" x14ac:dyDescent="0.15">
      <c r="A26" s="165"/>
      <c r="B26" s="370">
        <v>18</v>
      </c>
      <c r="C26" s="575" t="s">
        <v>217</v>
      </c>
      <c r="D26" s="576"/>
      <c r="E26" s="553">
        <v>-34</v>
      </c>
    </row>
    <row r="27" spans="1:5" s="162" customFormat="1" ht="34.5" customHeight="1" x14ac:dyDescent="0.15">
      <c r="A27" s="165"/>
      <c r="B27" s="370">
        <v>19</v>
      </c>
      <c r="C27" s="575" t="s">
        <v>218</v>
      </c>
      <c r="D27" s="576"/>
      <c r="E27" s="553">
        <v>-746</v>
      </c>
    </row>
    <row r="28" spans="1:5" s="162" customFormat="1" ht="14.25" customHeight="1" x14ac:dyDescent="0.15">
      <c r="A28" s="165"/>
      <c r="B28" s="370">
        <v>21</v>
      </c>
      <c r="C28" s="575" t="s">
        <v>219</v>
      </c>
      <c r="D28" s="576"/>
      <c r="E28" s="553" t="s">
        <v>114</v>
      </c>
    </row>
    <row r="29" spans="1:5" s="162" customFormat="1" ht="14.25" customHeight="1" x14ac:dyDescent="0.15">
      <c r="A29" s="165"/>
      <c r="B29" s="370">
        <v>22</v>
      </c>
      <c r="C29" s="371" t="s">
        <v>220</v>
      </c>
      <c r="D29" s="372"/>
      <c r="E29" s="553" t="s">
        <v>114</v>
      </c>
    </row>
    <row r="30" spans="1:5" s="162" customFormat="1" ht="14.25" customHeight="1" x14ac:dyDescent="0.15">
      <c r="A30" s="165"/>
      <c r="B30" s="370">
        <v>23</v>
      </c>
      <c r="C30" s="575" t="s">
        <v>221</v>
      </c>
      <c r="D30" s="576"/>
      <c r="E30" s="552" t="s">
        <v>114</v>
      </c>
    </row>
    <row r="31" spans="1:5" s="162" customFormat="1" ht="14.25" customHeight="1" x14ac:dyDescent="0.15">
      <c r="A31" s="165"/>
      <c r="B31" s="370">
        <v>24</v>
      </c>
      <c r="C31" s="371" t="s">
        <v>222</v>
      </c>
      <c r="D31" s="374"/>
      <c r="E31" s="553"/>
    </row>
    <row r="32" spans="1:5" s="162" customFormat="1" ht="14.25" customHeight="1" x14ac:dyDescent="0.15">
      <c r="A32" s="165"/>
      <c r="B32" s="370">
        <v>25</v>
      </c>
      <c r="C32" s="371" t="s">
        <v>223</v>
      </c>
      <c r="D32" s="374"/>
      <c r="E32" s="552" t="s">
        <v>114</v>
      </c>
    </row>
    <row r="33" spans="1:5" s="162" customFormat="1" ht="14.25" customHeight="1" x14ac:dyDescent="0.15">
      <c r="A33" s="165"/>
      <c r="B33" s="370" t="s">
        <v>224</v>
      </c>
      <c r="C33" s="371" t="s">
        <v>225</v>
      </c>
      <c r="D33" s="372"/>
      <c r="E33" s="553" t="s">
        <v>114</v>
      </c>
    </row>
    <row r="34" spans="1:5" s="162" customFormat="1" ht="14.25" customHeight="1" x14ac:dyDescent="0.15">
      <c r="A34" s="165"/>
      <c r="B34" s="370" t="s">
        <v>226</v>
      </c>
      <c r="C34" s="371" t="s">
        <v>227</v>
      </c>
      <c r="D34" s="372"/>
      <c r="E34" s="553" t="s">
        <v>114</v>
      </c>
    </row>
    <row r="35" spans="1:5" s="162" customFormat="1" ht="14.25" customHeight="1" x14ac:dyDescent="0.15">
      <c r="A35" s="165"/>
      <c r="B35" s="370">
        <v>27</v>
      </c>
      <c r="C35" s="371" t="s">
        <v>228</v>
      </c>
      <c r="D35" s="372"/>
      <c r="E35" s="553" t="s">
        <v>114</v>
      </c>
    </row>
    <row r="36" spans="1:5" s="162" customFormat="1" ht="14.25" customHeight="1" x14ac:dyDescent="0.15">
      <c r="A36" s="165"/>
      <c r="B36" s="370">
        <v>28</v>
      </c>
      <c r="C36" s="371" t="s">
        <v>229</v>
      </c>
      <c r="D36" s="372"/>
      <c r="E36" s="553">
        <v>-91</v>
      </c>
    </row>
    <row r="37" spans="1:5" s="162" customFormat="1" ht="14.25" customHeight="1" x14ac:dyDescent="0.15">
      <c r="A37" s="165"/>
      <c r="B37" s="377">
        <v>29</v>
      </c>
      <c r="C37" s="378" t="s">
        <v>230</v>
      </c>
      <c r="D37" s="379"/>
      <c r="E37" s="554">
        <v>8048</v>
      </c>
    </row>
    <row r="38" spans="1:5" s="162" customFormat="1" ht="14.25" customHeight="1" x14ac:dyDescent="0.15">
      <c r="A38" s="165"/>
      <c r="B38" s="380" t="s">
        <v>231</v>
      </c>
      <c r="C38" s="381"/>
      <c r="D38" s="381"/>
      <c r="E38" s="555" t="s">
        <v>114</v>
      </c>
    </row>
    <row r="39" spans="1:5" s="162" customFormat="1" ht="14.25" customHeight="1" x14ac:dyDescent="0.15">
      <c r="A39" s="165"/>
      <c r="B39" s="370">
        <v>30</v>
      </c>
      <c r="C39" s="371" t="s">
        <v>198</v>
      </c>
      <c r="D39" s="372"/>
      <c r="E39" s="553">
        <v>350</v>
      </c>
    </row>
    <row r="40" spans="1:5" s="162" customFormat="1" ht="14.25" customHeight="1" x14ac:dyDescent="0.15">
      <c r="A40" s="165"/>
      <c r="B40" s="370">
        <v>31</v>
      </c>
      <c r="C40" s="371" t="s">
        <v>232</v>
      </c>
      <c r="D40" s="374"/>
      <c r="E40" s="552">
        <v>350</v>
      </c>
    </row>
    <row r="41" spans="1:5" s="162" customFormat="1" ht="14.25" customHeight="1" x14ac:dyDescent="0.15">
      <c r="A41" s="165"/>
      <c r="B41" s="370">
        <v>32</v>
      </c>
      <c r="C41" s="371" t="s">
        <v>233</v>
      </c>
      <c r="D41" s="374"/>
      <c r="E41" s="552" t="s">
        <v>114</v>
      </c>
    </row>
    <row r="42" spans="1:5" s="162" customFormat="1" ht="14.25" customHeight="1" x14ac:dyDescent="0.15">
      <c r="A42" s="165"/>
      <c r="B42" s="370">
        <v>33</v>
      </c>
      <c r="C42" s="371" t="s">
        <v>234</v>
      </c>
      <c r="D42" s="372"/>
      <c r="E42" s="553" t="s">
        <v>114</v>
      </c>
    </row>
    <row r="43" spans="1:5" s="162" customFormat="1" ht="14.25" customHeight="1" x14ac:dyDescent="0.15">
      <c r="A43" s="165"/>
      <c r="B43" s="377">
        <v>36</v>
      </c>
      <c r="C43" s="378" t="s">
        <v>235</v>
      </c>
      <c r="D43" s="379"/>
      <c r="E43" s="554">
        <v>350</v>
      </c>
    </row>
    <row r="44" spans="1:5" s="162" customFormat="1" ht="14.25" customHeight="1" x14ac:dyDescent="0.15">
      <c r="A44" s="165"/>
      <c r="B44" s="380" t="s">
        <v>236</v>
      </c>
      <c r="C44" s="381"/>
      <c r="D44" s="381"/>
      <c r="E44" s="555" t="s">
        <v>114</v>
      </c>
    </row>
    <row r="45" spans="1:5" s="162" customFormat="1" ht="14.25" customHeight="1" x14ac:dyDescent="0.15">
      <c r="A45" s="165"/>
      <c r="B45" s="370">
        <v>37</v>
      </c>
      <c r="C45" s="371" t="s">
        <v>237</v>
      </c>
      <c r="D45" s="372"/>
      <c r="E45" s="553" t="s">
        <v>114</v>
      </c>
    </row>
    <row r="46" spans="1:5" s="162" customFormat="1" ht="21" customHeight="1" x14ac:dyDescent="0.15">
      <c r="A46" s="165"/>
      <c r="B46" s="370">
        <v>38</v>
      </c>
      <c r="C46" s="371" t="s">
        <v>238</v>
      </c>
      <c r="D46" s="372"/>
      <c r="E46" s="553" t="s">
        <v>114</v>
      </c>
    </row>
    <row r="47" spans="1:5" s="162" customFormat="1" ht="30" customHeight="1" x14ac:dyDescent="0.15">
      <c r="A47" s="165"/>
      <c r="B47" s="370">
        <v>39</v>
      </c>
      <c r="C47" s="575" t="s">
        <v>239</v>
      </c>
      <c r="D47" s="576"/>
      <c r="E47" s="553" t="s">
        <v>114</v>
      </c>
    </row>
    <row r="48" spans="1:5" s="162" customFormat="1" ht="14.25" customHeight="1" x14ac:dyDescent="0.15">
      <c r="A48" s="165"/>
      <c r="B48" s="370">
        <v>42</v>
      </c>
      <c r="C48" s="371" t="s">
        <v>240</v>
      </c>
      <c r="D48" s="372"/>
      <c r="E48" s="553" t="s">
        <v>114</v>
      </c>
    </row>
    <row r="49" spans="1:5" s="162" customFormat="1" ht="14.25" customHeight="1" x14ac:dyDescent="0.15">
      <c r="A49" s="165"/>
      <c r="B49" s="370">
        <v>43</v>
      </c>
      <c r="C49" s="371" t="s">
        <v>241</v>
      </c>
      <c r="D49" s="372"/>
      <c r="E49" s="553"/>
    </row>
    <row r="50" spans="1:5" s="162" customFormat="1" ht="14.25" customHeight="1" x14ac:dyDescent="0.15">
      <c r="A50" s="165"/>
      <c r="B50" s="377">
        <v>44</v>
      </c>
      <c r="C50" s="378" t="s">
        <v>242</v>
      </c>
      <c r="D50" s="379"/>
      <c r="E50" s="554"/>
    </row>
    <row r="51" spans="1:5" s="162" customFormat="1" ht="14.25" customHeight="1" x14ac:dyDescent="0.15">
      <c r="A51" s="165"/>
      <c r="B51" s="377">
        <v>45</v>
      </c>
      <c r="C51" s="378" t="s">
        <v>243</v>
      </c>
      <c r="D51" s="379"/>
      <c r="E51" s="554">
        <v>350</v>
      </c>
    </row>
    <row r="52" spans="1:5" s="162" customFormat="1" ht="14.25" customHeight="1" x14ac:dyDescent="0.15">
      <c r="A52" s="165"/>
      <c r="B52" s="380" t="s">
        <v>244</v>
      </c>
      <c r="C52" s="381"/>
      <c r="D52" s="381"/>
      <c r="E52" s="555" t="s">
        <v>114</v>
      </c>
    </row>
    <row r="53" spans="1:5" s="162" customFormat="1" ht="14.25" customHeight="1" x14ac:dyDescent="0.15">
      <c r="A53" s="165"/>
      <c r="B53" s="370">
        <v>46</v>
      </c>
      <c r="C53" s="371" t="s">
        <v>198</v>
      </c>
      <c r="D53" s="372"/>
      <c r="E53" s="553">
        <v>649</v>
      </c>
    </row>
    <row r="54" spans="1:5" s="162" customFormat="1" ht="14.25" customHeight="1" x14ac:dyDescent="0.15">
      <c r="A54" s="165"/>
      <c r="B54" s="370">
        <v>47</v>
      </c>
      <c r="C54" s="371" t="s">
        <v>245</v>
      </c>
      <c r="D54" s="372"/>
      <c r="E54" s="553" t="s">
        <v>114</v>
      </c>
    </row>
    <row r="55" spans="1:5" s="162" customFormat="1" ht="14.25" customHeight="1" x14ac:dyDescent="0.15">
      <c r="A55" s="165"/>
      <c r="B55" s="370">
        <v>50</v>
      </c>
      <c r="C55" s="371" t="s">
        <v>246</v>
      </c>
      <c r="D55" s="372"/>
      <c r="E55" s="553" t="s">
        <v>114</v>
      </c>
    </row>
    <row r="56" spans="1:5" s="162" customFormat="1" ht="14.25" customHeight="1" x14ac:dyDescent="0.15">
      <c r="A56" s="165"/>
      <c r="B56" s="377">
        <v>51</v>
      </c>
      <c r="C56" s="378" t="s">
        <v>247</v>
      </c>
      <c r="D56" s="379"/>
      <c r="E56" s="554">
        <v>649</v>
      </c>
    </row>
    <row r="57" spans="1:5" s="162" customFormat="1" ht="14.25" customHeight="1" x14ac:dyDescent="0.15">
      <c r="A57" s="165"/>
      <c r="B57" s="380" t="s">
        <v>248</v>
      </c>
      <c r="C57" s="381"/>
      <c r="D57" s="381"/>
      <c r="E57" s="555" t="s">
        <v>114</v>
      </c>
    </row>
    <row r="58" spans="1:5" s="162" customFormat="1" ht="14.25" customHeight="1" x14ac:dyDescent="0.15">
      <c r="A58" s="165"/>
      <c r="B58" s="370">
        <v>52</v>
      </c>
      <c r="C58" s="371" t="s">
        <v>249</v>
      </c>
      <c r="D58" s="372"/>
      <c r="E58" s="553" t="s">
        <v>114</v>
      </c>
    </row>
    <row r="59" spans="1:5" s="162" customFormat="1" ht="14.25" customHeight="1" x14ac:dyDescent="0.15">
      <c r="A59" s="165"/>
      <c r="B59" s="370">
        <v>53</v>
      </c>
      <c r="C59" s="371" t="s">
        <v>250</v>
      </c>
      <c r="D59" s="372"/>
      <c r="E59" s="553" t="s">
        <v>114</v>
      </c>
    </row>
    <row r="60" spans="1:5" s="162" customFormat="1" ht="25.5" customHeight="1" x14ac:dyDescent="0.15">
      <c r="A60" s="165"/>
      <c r="B60" s="370">
        <v>54</v>
      </c>
      <c r="C60" s="575" t="s">
        <v>251</v>
      </c>
      <c r="D60" s="576"/>
      <c r="E60" s="553" t="s">
        <v>114</v>
      </c>
    </row>
    <row r="61" spans="1:5" s="162" customFormat="1" ht="14.25" customHeight="1" x14ac:dyDescent="0.15">
      <c r="A61" s="165"/>
      <c r="B61" s="370" t="s">
        <v>252</v>
      </c>
      <c r="C61" s="371" t="s">
        <v>253</v>
      </c>
      <c r="D61" s="374"/>
      <c r="E61" s="552" t="s">
        <v>114</v>
      </c>
    </row>
    <row r="62" spans="1:5" s="162" customFormat="1" ht="21" customHeight="1" x14ac:dyDescent="0.15">
      <c r="A62" s="165"/>
      <c r="B62" s="370" t="s">
        <v>254</v>
      </c>
      <c r="C62" s="371" t="s">
        <v>255</v>
      </c>
      <c r="D62" s="374"/>
      <c r="E62" s="552" t="s">
        <v>114</v>
      </c>
    </row>
    <row r="63" spans="1:5" s="162" customFormat="1" ht="27" customHeight="1" x14ac:dyDescent="0.15">
      <c r="A63" s="165"/>
      <c r="B63" s="370">
        <v>55</v>
      </c>
      <c r="C63" s="575" t="s">
        <v>256</v>
      </c>
      <c r="D63" s="576"/>
      <c r="E63" s="553" t="s">
        <v>114</v>
      </c>
    </row>
    <row r="64" spans="1:5" s="162" customFormat="1" ht="14.25" customHeight="1" x14ac:dyDescent="0.15">
      <c r="A64" s="165"/>
      <c r="B64" s="370">
        <v>57</v>
      </c>
      <c r="C64" s="371" t="s">
        <v>257</v>
      </c>
      <c r="D64" s="372"/>
      <c r="E64" s="553" t="s">
        <v>114</v>
      </c>
    </row>
    <row r="65" spans="1:5" s="162" customFormat="1" ht="14.25" customHeight="1" x14ac:dyDescent="0.15">
      <c r="A65" s="165"/>
      <c r="B65" s="377">
        <v>58</v>
      </c>
      <c r="C65" s="378" t="s">
        <v>258</v>
      </c>
      <c r="D65" s="379"/>
      <c r="E65" s="554">
        <v>649</v>
      </c>
    </row>
    <row r="66" spans="1:5" s="162" customFormat="1" ht="14.25" customHeight="1" x14ac:dyDescent="0.15">
      <c r="A66" s="165"/>
      <c r="B66" s="377">
        <v>59</v>
      </c>
      <c r="C66" s="378" t="s">
        <v>259</v>
      </c>
      <c r="D66" s="379"/>
      <c r="E66" s="554">
        <f>E65+E51+E37</f>
        <v>9047</v>
      </c>
    </row>
    <row r="67" spans="1:5" s="162" customFormat="1" ht="14.25" customHeight="1" x14ac:dyDescent="0.15">
      <c r="A67" s="165"/>
      <c r="B67" s="377">
        <v>60</v>
      </c>
      <c r="C67" s="378" t="s">
        <v>260</v>
      </c>
      <c r="D67" s="379"/>
      <c r="E67" s="554">
        <v>39672</v>
      </c>
    </row>
    <row r="68" spans="1:5" s="162" customFormat="1" ht="14.25" customHeight="1" x14ac:dyDescent="0.15">
      <c r="A68" s="165"/>
      <c r="B68" s="380" t="s">
        <v>261</v>
      </c>
      <c r="C68" s="381"/>
      <c r="D68" s="381"/>
      <c r="E68" s="464" t="s">
        <v>114</v>
      </c>
    </row>
    <row r="69" spans="1:5" s="162" customFormat="1" ht="14.25" customHeight="1" x14ac:dyDescent="0.15">
      <c r="A69" s="165"/>
      <c r="B69" s="370">
        <v>61</v>
      </c>
      <c r="C69" s="371" t="s">
        <v>262</v>
      </c>
      <c r="D69" s="372"/>
      <c r="E69" s="473">
        <v>0.2029</v>
      </c>
    </row>
    <row r="70" spans="1:5" s="162" customFormat="1" ht="14.25" customHeight="1" x14ac:dyDescent="0.15">
      <c r="A70" s="165"/>
      <c r="B70" s="370">
        <v>62</v>
      </c>
      <c r="C70" s="371" t="s">
        <v>263</v>
      </c>
      <c r="D70" s="372"/>
      <c r="E70" s="473">
        <v>0.2117</v>
      </c>
    </row>
    <row r="71" spans="1:5" s="162" customFormat="1" ht="14.25" customHeight="1" x14ac:dyDescent="0.15">
      <c r="A71" s="165"/>
      <c r="B71" s="370">
        <v>63</v>
      </c>
      <c r="C71" s="371" t="s">
        <v>264</v>
      </c>
      <c r="D71" s="372"/>
      <c r="E71" s="473">
        <v>0.22800000000000001</v>
      </c>
    </row>
    <row r="72" spans="1:5" s="162" customFormat="1" ht="14.25" customHeight="1" x14ac:dyDescent="0.15">
      <c r="A72" s="165"/>
      <c r="B72" s="370">
        <v>64</v>
      </c>
      <c r="C72" s="371" t="s">
        <v>265</v>
      </c>
      <c r="D72" s="372"/>
      <c r="E72" s="473">
        <v>6.5000000000000002E-2</v>
      </c>
    </row>
    <row r="73" spans="1:5" s="162" customFormat="1" ht="14.25" customHeight="1" x14ac:dyDescent="0.15">
      <c r="A73" s="165"/>
      <c r="B73" s="370">
        <v>65</v>
      </c>
      <c r="C73" s="371" t="s">
        <v>266</v>
      </c>
      <c r="D73" s="372"/>
      <c r="E73" s="473">
        <v>2.5000000000000001E-2</v>
      </c>
    </row>
    <row r="74" spans="1:5" s="162" customFormat="1" ht="14.25" customHeight="1" x14ac:dyDescent="0.15">
      <c r="A74" s="165"/>
      <c r="B74" s="370">
        <v>66</v>
      </c>
      <c r="C74" s="371" t="s">
        <v>267</v>
      </c>
      <c r="D74" s="372"/>
      <c r="E74" s="473">
        <v>0.01</v>
      </c>
    </row>
    <row r="75" spans="1:5" s="162" customFormat="1" ht="14.25" customHeight="1" x14ac:dyDescent="0.15">
      <c r="A75" s="165"/>
      <c r="B75" s="370">
        <v>67</v>
      </c>
      <c r="C75" s="371" t="s">
        <v>268</v>
      </c>
      <c r="D75" s="372"/>
      <c r="E75" s="473">
        <v>0.03</v>
      </c>
    </row>
    <row r="76" spans="1:5" s="162" customFormat="1" ht="14.25" customHeight="1" x14ac:dyDescent="0.15">
      <c r="A76" s="165"/>
      <c r="B76" s="370">
        <v>68</v>
      </c>
      <c r="C76" s="371" t="s">
        <v>269</v>
      </c>
      <c r="D76" s="372"/>
      <c r="E76" s="473">
        <v>0.13800000000000001</v>
      </c>
    </row>
    <row r="77" spans="1:5" s="162" customFormat="1" ht="14.25" customHeight="1" x14ac:dyDescent="0.15">
      <c r="A77" s="165"/>
      <c r="B77" s="572" t="s">
        <v>270</v>
      </c>
      <c r="C77" s="573"/>
      <c r="D77" s="573"/>
      <c r="E77" s="574"/>
    </row>
    <row r="78" spans="1:5" s="162" customFormat="1" ht="20.25" customHeight="1" x14ac:dyDescent="0.15">
      <c r="A78" s="165"/>
      <c r="B78" s="370">
        <v>72</v>
      </c>
      <c r="C78" s="575" t="s">
        <v>271</v>
      </c>
      <c r="D78" s="576"/>
      <c r="E78" s="469">
        <v>892</v>
      </c>
    </row>
    <row r="79" spans="1:5" s="162" customFormat="1" ht="21.75" customHeight="1" x14ac:dyDescent="0.15">
      <c r="A79" s="165"/>
      <c r="B79" s="370">
        <v>73</v>
      </c>
      <c r="C79" s="575" t="s">
        <v>272</v>
      </c>
      <c r="D79" s="576"/>
      <c r="E79" s="470">
        <v>888</v>
      </c>
    </row>
    <row r="80" spans="1:5" s="162" customFormat="1" ht="14.25" customHeight="1" x14ac:dyDescent="0.15">
      <c r="A80" s="165"/>
      <c r="B80" s="370">
        <v>75</v>
      </c>
      <c r="C80" s="371" t="s">
        <v>273</v>
      </c>
      <c r="D80" s="372"/>
      <c r="E80" s="470">
        <v>23</v>
      </c>
    </row>
    <row r="81" spans="1:5" s="162" customFormat="1" ht="14.25" customHeight="1" x14ac:dyDescent="0.15">
      <c r="A81" s="165"/>
      <c r="B81" s="380" t="s">
        <v>274</v>
      </c>
      <c r="C81" s="381"/>
      <c r="D81" s="381"/>
      <c r="E81" s="471"/>
    </row>
    <row r="82" spans="1:5" s="162" customFormat="1" ht="14.25" customHeight="1" x14ac:dyDescent="0.15">
      <c r="A82" s="165"/>
      <c r="B82" s="370">
        <v>76</v>
      </c>
      <c r="C82" s="371" t="s">
        <v>275</v>
      </c>
      <c r="D82" s="372"/>
      <c r="E82" s="470"/>
    </row>
    <row r="83" spans="1:5" s="162" customFormat="1" ht="14.25" customHeight="1" x14ac:dyDescent="0.15">
      <c r="A83" s="165"/>
      <c r="B83" s="370">
        <v>77</v>
      </c>
      <c r="C83" s="371" t="s">
        <v>276</v>
      </c>
      <c r="D83" s="372"/>
      <c r="E83" s="470"/>
    </row>
    <row r="84" spans="1:5" s="162" customFormat="1" ht="15" customHeight="1" x14ac:dyDescent="0.15">
      <c r="A84" s="165"/>
      <c r="B84" s="370">
        <v>78</v>
      </c>
      <c r="C84" s="371" t="s">
        <v>246</v>
      </c>
      <c r="D84" s="372"/>
      <c r="E84" s="470"/>
    </row>
    <row r="85" spans="1:5" s="162" customFormat="1" ht="15" customHeight="1" x14ac:dyDescent="0.15">
      <c r="A85" s="165"/>
      <c r="B85" s="382">
        <v>79</v>
      </c>
      <c r="C85" s="383" t="s">
        <v>277</v>
      </c>
      <c r="D85" s="384"/>
      <c r="E85" s="472"/>
    </row>
    <row r="86" spans="1:5" s="162" customFormat="1" ht="15" customHeight="1" x14ac:dyDescent="0.15">
      <c r="A86" s="165"/>
      <c r="B86" s="380" t="s">
        <v>278</v>
      </c>
      <c r="C86" s="381"/>
      <c r="D86" s="381"/>
      <c r="E86" s="471"/>
    </row>
    <row r="87" spans="1:5" s="162" customFormat="1" ht="15" customHeight="1" x14ac:dyDescent="0.15">
      <c r="A87" s="165"/>
      <c r="B87" s="370">
        <v>80</v>
      </c>
      <c r="C87" s="371" t="s">
        <v>279</v>
      </c>
      <c r="D87" s="372"/>
      <c r="E87" s="470"/>
    </row>
    <row r="88" spans="1:5" s="162" customFormat="1" ht="15" customHeight="1" x14ac:dyDescent="0.15">
      <c r="A88" s="165"/>
      <c r="B88" s="370">
        <v>81</v>
      </c>
      <c r="C88" s="371" t="s">
        <v>280</v>
      </c>
      <c r="D88" s="372"/>
      <c r="E88" s="470"/>
    </row>
    <row r="89" spans="1:5" s="162" customFormat="1" ht="15" customHeight="1" x14ac:dyDescent="0.15">
      <c r="A89" s="165"/>
      <c r="B89" s="370">
        <v>82</v>
      </c>
      <c r="C89" s="371" t="s">
        <v>281</v>
      </c>
      <c r="D89" s="372"/>
      <c r="E89" s="470"/>
    </row>
    <row r="90" spans="1:5" s="162" customFormat="1" ht="15" customHeight="1" x14ac:dyDescent="0.15">
      <c r="A90" s="165"/>
      <c r="B90" s="370">
        <v>83</v>
      </c>
      <c r="C90" s="371" t="s">
        <v>282</v>
      </c>
      <c r="D90" s="372"/>
      <c r="E90" s="470"/>
    </row>
    <row r="91" spans="1:5" s="163" customFormat="1" ht="15" customHeight="1" x14ac:dyDescent="0.15">
      <c r="B91" s="370">
        <v>84</v>
      </c>
      <c r="C91" s="371" t="s">
        <v>283</v>
      </c>
      <c r="D91" s="372"/>
      <c r="E91" s="470"/>
    </row>
    <row r="92" spans="1:5" s="163" customFormat="1" ht="15" customHeight="1" x14ac:dyDescent="0.15">
      <c r="B92" s="370">
        <v>85</v>
      </c>
      <c r="C92" s="371" t="s">
        <v>284</v>
      </c>
      <c r="D92" s="372"/>
      <c r="E92" s="470"/>
    </row>
    <row r="93" spans="1:5" s="163" customFormat="1" ht="15" customHeight="1" x14ac:dyDescent="0.2">
      <c r="B93" s="18"/>
      <c r="C93" s="147"/>
      <c r="D93" s="147"/>
      <c r="E93" s="465"/>
    </row>
    <row r="97" spans="9:9" x14ac:dyDescent="0.2">
      <c r="I97" s="157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69"/>
  <sheetViews>
    <sheetView zoomScale="86" zoomScaleNormal="86" workbookViewId="0">
      <selection activeCell="L44" sqref="L44"/>
    </sheetView>
  </sheetViews>
  <sheetFormatPr baseColWidth="10" defaultColWidth="11.42578125" defaultRowHeight="14.25" x14ac:dyDescent="0.2"/>
  <cols>
    <col min="1" max="2" width="4.28515625" style="143" customWidth="1"/>
    <col min="3" max="3" width="70.140625" style="143" customWidth="1"/>
    <col min="4" max="4" width="25.28515625" style="143" customWidth="1"/>
    <col min="5" max="5" width="23.7109375" style="143" customWidth="1"/>
    <col min="6" max="8" width="25.28515625" style="143" customWidth="1"/>
    <col min="9" max="10" width="24.85546875" style="143" customWidth="1"/>
    <col min="11" max="11" width="32" style="143" bestFit="1" customWidth="1"/>
    <col min="12" max="12" width="24.5703125" style="143" bestFit="1" customWidth="1"/>
    <col min="13" max="19" width="14.28515625" style="143" customWidth="1"/>
    <col min="20" max="16384" width="11.42578125" style="143"/>
  </cols>
  <sheetData>
    <row r="1" spans="1:19" ht="18.75" customHeight="1" x14ac:dyDescent="0.2"/>
    <row r="2" spans="1:19" ht="18.75" customHeight="1" x14ac:dyDescent="0.2">
      <c r="A2" s="144" t="s">
        <v>18</v>
      </c>
      <c r="B2" s="146"/>
      <c r="C2" s="146"/>
      <c r="D2" s="145"/>
      <c r="E2" s="145"/>
      <c r="F2" s="145"/>
      <c r="G2" s="145"/>
      <c r="H2" s="145"/>
      <c r="I2" s="145"/>
      <c r="J2" s="145"/>
      <c r="K2" s="145"/>
    </row>
    <row r="3" spans="1:19" ht="14.25" customHeight="1" x14ac:dyDescent="0.2">
      <c r="A3" s="144"/>
      <c r="B3" s="146"/>
      <c r="C3" s="146"/>
      <c r="D3" s="145"/>
      <c r="E3" s="145"/>
      <c r="F3" s="145"/>
      <c r="G3" s="145"/>
      <c r="H3" s="145"/>
      <c r="I3" s="145"/>
      <c r="J3" s="145"/>
      <c r="K3" s="145"/>
    </row>
    <row r="4" spans="1:19" ht="14.25" customHeight="1" x14ac:dyDescent="0.2">
      <c r="A4" s="144"/>
      <c r="B4" s="167" t="s">
        <v>116</v>
      </c>
      <c r="C4" s="147"/>
      <c r="D4" s="145"/>
      <c r="E4" s="145"/>
      <c r="F4" s="145"/>
      <c r="G4" s="145"/>
      <c r="H4" s="145"/>
      <c r="I4" s="145"/>
      <c r="J4" s="145"/>
      <c r="K4" s="145"/>
    </row>
    <row r="5" spans="1:19" s="162" customFormat="1" ht="14.25" customHeight="1" x14ac:dyDescent="0.2">
      <c r="A5" s="165"/>
      <c r="B5" s="333" t="s">
        <v>285</v>
      </c>
      <c r="C5" s="150"/>
      <c r="D5" s="334"/>
      <c r="E5" s="334"/>
      <c r="F5" s="334"/>
      <c r="G5" s="334"/>
      <c r="H5" s="334"/>
      <c r="I5" s="334"/>
      <c r="J5" s="334"/>
      <c r="K5" s="334"/>
    </row>
    <row r="6" spans="1:19" s="162" customFormat="1" ht="12.75" x14ac:dyDescent="0.2">
      <c r="A6" s="165"/>
      <c r="B6" s="150"/>
      <c r="C6" s="150"/>
      <c r="D6" s="334"/>
      <c r="E6" s="334"/>
      <c r="F6" s="334"/>
      <c r="G6" s="334"/>
      <c r="H6" s="334"/>
      <c r="I6" s="334"/>
      <c r="J6" s="334"/>
      <c r="K6" s="334"/>
      <c r="L6" s="353"/>
      <c r="M6" s="353"/>
      <c r="N6" s="353"/>
      <c r="O6" s="353"/>
      <c r="P6" s="353"/>
      <c r="Q6" s="353"/>
      <c r="R6" s="353"/>
      <c r="S6" s="353"/>
    </row>
    <row r="7" spans="1:19" s="162" customFormat="1" ht="14.25" customHeight="1" x14ac:dyDescent="0.2">
      <c r="A7" s="165"/>
      <c r="B7" s="150"/>
      <c r="C7" s="150"/>
      <c r="D7" s="334"/>
      <c r="E7" s="334"/>
      <c r="F7" s="334"/>
      <c r="G7" s="334"/>
      <c r="H7" s="334"/>
      <c r="I7" s="334"/>
      <c r="J7" s="334"/>
      <c r="K7" s="334"/>
      <c r="L7" s="353"/>
      <c r="M7" s="353"/>
      <c r="N7" s="353"/>
      <c r="O7" s="353"/>
      <c r="P7" s="353"/>
      <c r="Q7" s="353"/>
      <c r="R7" s="353"/>
      <c r="S7" s="353"/>
    </row>
    <row r="8" spans="1:19" s="162" customFormat="1" ht="14.25" customHeight="1" thickBot="1" x14ac:dyDescent="0.25">
      <c r="A8" s="165"/>
      <c r="B8" s="335">
        <v>1</v>
      </c>
      <c r="C8" s="336" t="s">
        <v>286</v>
      </c>
      <c r="D8" s="337" t="s">
        <v>720</v>
      </c>
      <c r="E8" s="337" t="s">
        <v>720</v>
      </c>
      <c r="F8" s="337" t="s">
        <v>720</v>
      </c>
      <c r="G8" s="337" t="s">
        <v>720</v>
      </c>
      <c r="H8" s="337" t="s">
        <v>720</v>
      </c>
      <c r="I8" s="337" t="s">
        <v>720</v>
      </c>
      <c r="J8" s="337" t="s">
        <v>720</v>
      </c>
      <c r="K8" s="337" t="s">
        <v>720</v>
      </c>
      <c r="L8" s="337" t="s">
        <v>720</v>
      </c>
      <c r="M8" s="353"/>
      <c r="N8" s="353"/>
      <c r="O8" s="353"/>
      <c r="P8" s="353"/>
      <c r="Q8" s="353"/>
      <c r="R8" s="353"/>
      <c r="S8" s="353"/>
    </row>
    <row r="9" spans="1:19" s="162" customFormat="1" ht="14.25" customHeight="1" x14ac:dyDescent="0.2">
      <c r="A9" s="165"/>
      <c r="B9" s="338">
        <v>2</v>
      </c>
      <c r="C9" s="339" t="s">
        <v>287</v>
      </c>
      <c r="D9" s="340" t="s">
        <v>288</v>
      </c>
      <c r="E9" s="340" t="s">
        <v>721</v>
      </c>
      <c r="F9" s="340" t="s">
        <v>289</v>
      </c>
      <c r="G9" s="340" t="s">
        <v>290</v>
      </c>
      <c r="H9" s="340" t="s">
        <v>725</v>
      </c>
      <c r="I9" s="340" t="s">
        <v>291</v>
      </c>
      <c r="J9" s="340" t="s">
        <v>729</v>
      </c>
      <c r="K9" s="340" t="s">
        <v>292</v>
      </c>
      <c r="L9" s="340" t="s">
        <v>733</v>
      </c>
      <c r="M9" s="353"/>
      <c r="N9" s="353"/>
      <c r="O9" s="353"/>
      <c r="P9" s="353"/>
      <c r="Q9" s="353"/>
      <c r="R9" s="353"/>
      <c r="S9" s="353"/>
    </row>
    <row r="10" spans="1:19" s="162" customFormat="1" ht="14.25" customHeight="1" x14ac:dyDescent="0.2">
      <c r="A10" s="165"/>
      <c r="B10" s="338">
        <v>3</v>
      </c>
      <c r="C10" s="339" t="s">
        <v>293</v>
      </c>
      <c r="D10" s="340" t="s">
        <v>294</v>
      </c>
      <c r="E10" s="340" t="s">
        <v>294</v>
      </c>
      <c r="F10" s="340" t="s">
        <v>294</v>
      </c>
      <c r="G10" s="340" t="s">
        <v>294</v>
      </c>
      <c r="H10" s="340" t="s">
        <v>294</v>
      </c>
      <c r="I10" s="340" t="s">
        <v>294</v>
      </c>
      <c r="J10" s="340" t="s">
        <v>294</v>
      </c>
      <c r="K10" s="340" t="s">
        <v>294</v>
      </c>
      <c r="L10" s="340" t="s">
        <v>294</v>
      </c>
      <c r="M10" s="361"/>
      <c r="N10" s="361"/>
      <c r="O10" s="361"/>
      <c r="P10" s="361"/>
      <c r="Q10" s="361"/>
      <c r="R10" s="361"/>
      <c r="S10" s="354"/>
    </row>
    <row r="11" spans="1:19" s="162" customFormat="1" ht="14.25" customHeight="1" thickBot="1" x14ac:dyDescent="0.25">
      <c r="A11" s="165"/>
      <c r="B11" s="335"/>
      <c r="C11" s="341" t="s">
        <v>295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53"/>
      <c r="N11" s="353"/>
      <c r="O11" s="353"/>
      <c r="P11" s="353"/>
      <c r="Q11" s="353"/>
      <c r="R11" s="353"/>
      <c r="S11" s="353"/>
    </row>
    <row r="12" spans="1:19" s="162" customFormat="1" ht="14.25" customHeight="1" x14ac:dyDescent="0.2">
      <c r="A12" s="165"/>
      <c r="B12" s="338">
        <v>4</v>
      </c>
      <c r="C12" s="339" t="s">
        <v>296</v>
      </c>
      <c r="D12" s="340" t="s">
        <v>297</v>
      </c>
      <c r="E12" s="340" t="s">
        <v>242</v>
      </c>
      <c r="F12" s="340" t="s">
        <v>242</v>
      </c>
      <c r="G12" s="340" t="s">
        <v>242</v>
      </c>
      <c r="H12" s="340" t="s">
        <v>258</v>
      </c>
      <c r="I12" s="340" t="s">
        <v>258</v>
      </c>
      <c r="J12" s="340" t="s">
        <v>258</v>
      </c>
      <c r="K12" s="340" t="s">
        <v>258</v>
      </c>
      <c r="L12" s="340" t="s">
        <v>258</v>
      </c>
      <c r="M12" s="353"/>
      <c r="N12" s="353"/>
      <c r="O12" s="353"/>
      <c r="P12" s="353"/>
      <c r="Q12" s="353"/>
      <c r="R12" s="353"/>
      <c r="S12" s="353"/>
    </row>
    <row r="13" spans="1:19" s="162" customFormat="1" ht="12" x14ac:dyDescent="0.2">
      <c r="A13" s="165"/>
      <c r="B13" s="338">
        <v>5</v>
      </c>
      <c r="C13" s="339" t="s">
        <v>298</v>
      </c>
      <c r="D13" s="340" t="s">
        <v>297</v>
      </c>
      <c r="E13" s="340" t="s">
        <v>242</v>
      </c>
      <c r="F13" s="340" t="s">
        <v>242</v>
      </c>
      <c r="G13" s="340" t="s">
        <v>242</v>
      </c>
      <c r="H13" s="340" t="s">
        <v>258</v>
      </c>
      <c r="I13" s="340" t="s">
        <v>258</v>
      </c>
      <c r="J13" s="340" t="s">
        <v>258</v>
      </c>
      <c r="K13" s="340" t="s">
        <v>258</v>
      </c>
      <c r="L13" s="340" t="s">
        <v>258</v>
      </c>
      <c r="M13" s="353"/>
      <c r="N13" s="353"/>
      <c r="O13" s="353"/>
      <c r="P13" s="353"/>
      <c r="Q13" s="353"/>
      <c r="R13" s="353"/>
      <c r="S13" s="353"/>
    </row>
    <row r="14" spans="1:19" s="162" customFormat="1" ht="12" x14ac:dyDescent="0.2">
      <c r="A14" s="165"/>
      <c r="B14" s="338">
        <v>6</v>
      </c>
      <c r="C14" s="339" t="s">
        <v>299</v>
      </c>
      <c r="D14" s="340" t="s">
        <v>300</v>
      </c>
      <c r="E14" s="340" t="s">
        <v>301</v>
      </c>
      <c r="F14" s="340" t="s">
        <v>301</v>
      </c>
      <c r="G14" s="340" t="s">
        <v>301</v>
      </c>
      <c r="H14" s="340" t="s">
        <v>301</v>
      </c>
      <c r="I14" s="340" t="s">
        <v>301</v>
      </c>
      <c r="J14" s="340" t="s">
        <v>301</v>
      </c>
      <c r="K14" s="340" t="s">
        <v>301</v>
      </c>
      <c r="L14" s="340" t="s">
        <v>301</v>
      </c>
      <c r="M14" s="353"/>
      <c r="N14" s="353"/>
      <c r="O14" s="353"/>
      <c r="P14" s="353"/>
      <c r="Q14" s="353"/>
      <c r="R14" s="353"/>
      <c r="S14" s="353"/>
    </row>
    <row r="15" spans="1:19" s="162" customFormat="1" ht="14.25" customHeight="1" x14ac:dyDescent="0.2">
      <c r="A15" s="165"/>
      <c r="B15" s="338">
        <v>7</v>
      </c>
      <c r="C15" s="343" t="s">
        <v>302</v>
      </c>
      <c r="D15" s="340" t="s">
        <v>303</v>
      </c>
      <c r="E15" s="340" t="s">
        <v>304</v>
      </c>
      <c r="F15" s="340" t="s">
        <v>304</v>
      </c>
      <c r="G15" s="340" t="s">
        <v>304</v>
      </c>
      <c r="H15" s="340" t="s">
        <v>305</v>
      </c>
      <c r="I15" s="340" t="s">
        <v>305</v>
      </c>
      <c r="J15" s="340" t="s">
        <v>305</v>
      </c>
      <c r="K15" s="340" t="s">
        <v>305</v>
      </c>
      <c r="L15" s="340" t="s">
        <v>305</v>
      </c>
      <c r="M15" s="355"/>
      <c r="N15" s="355"/>
      <c r="O15" s="355"/>
      <c r="P15" s="355"/>
      <c r="Q15" s="355"/>
      <c r="R15" s="355"/>
      <c r="S15" s="355"/>
    </row>
    <row r="16" spans="1:19" s="162" customFormat="1" ht="14.25" customHeight="1" x14ac:dyDescent="0.2">
      <c r="A16" s="165"/>
      <c r="B16" s="338">
        <v>8</v>
      </c>
      <c r="C16" s="343" t="s">
        <v>306</v>
      </c>
      <c r="D16" s="344">
        <v>946.52</v>
      </c>
      <c r="E16" s="344">
        <v>100</v>
      </c>
      <c r="F16" s="344">
        <v>150</v>
      </c>
      <c r="G16" s="344">
        <v>100</v>
      </c>
      <c r="H16" s="344">
        <v>50</v>
      </c>
      <c r="I16" s="344">
        <v>250</v>
      </c>
      <c r="J16" s="344">
        <v>50</v>
      </c>
      <c r="K16" s="344">
        <v>150</v>
      </c>
      <c r="L16" s="344">
        <v>150</v>
      </c>
      <c r="M16" s="355"/>
      <c r="N16" s="355"/>
      <c r="O16" s="355"/>
      <c r="P16" s="355"/>
      <c r="Q16" s="355"/>
      <c r="R16" s="355"/>
      <c r="S16" s="355"/>
    </row>
    <row r="17" spans="1:19" s="162" customFormat="1" ht="14.25" customHeight="1" x14ac:dyDescent="0.2">
      <c r="A17" s="165"/>
      <c r="B17" s="338">
        <v>9</v>
      </c>
      <c r="C17" s="343" t="s">
        <v>307</v>
      </c>
      <c r="D17" s="344">
        <v>946.52</v>
      </c>
      <c r="E17" s="344">
        <v>100</v>
      </c>
      <c r="F17" s="344">
        <v>150</v>
      </c>
      <c r="G17" s="344">
        <v>100</v>
      </c>
      <c r="H17" s="344">
        <v>50</v>
      </c>
      <c r="I17" s="344">
        <v>250</v>
      </c>
      <c r="J17" s="344">
        <v>50</v>
      </c>
      <c r="K17" s="344">
        <v>150</v>
      </c>
      <c r="L17" s="344">
        <v>150</v>
      </c>
      <c r="M17" s="355"/>
      <c r="N17" s="355"/>
      <c r="O17" s="355"/>
      <c r="P17" s="355"/>
      <c r="Q17" s="355"/>
      <c r="R17" s="355"/>
      <c r="S17" s="355"/>
    </row>
    <row r="18" spans="1:19" s="162" customFormat="1" ht="14.25" customHeight="1" x14ac:dyDescent="0.2">
      <c r="A18" s="165"/>
      <c r="B18" s="338" t="s">
        <v>308</v>
      </c>
      <c r="C18" s="343" t="s">
        <v>309</v>
      </c>
      <c r="D18" s="340">
        <v>100</v>
      </c>
      <c r="E18" s="340">
        <v>100</v>
      </c>
      <c r="F18" s="340">
        <v>100</v>
      </c>
      <c r="G18" s="340">
        <v>100</v>
      </c>
      <c r="H18" s="340">
        <v>100</v>
      </c>
      <c r="I18" s="340">
        <v>100</v>
      </c>
      <c r="J18" s="340">
        <v>100</v>
      </c>
      <c r="K18" s="340">
        <v>100</v>
      </c>
      <c r="L18" s="340">
        <v>100</v>
      </c>
      <c r="M18" s="355"/>
      <c r="N18" s="355"/>
      <c r="O18" s="355"/>
      <c r="P18" s="355"/>
      <c r="Q18" s="355"/>
      <c r="R18" s="355"/>
      <c r="S18" s="355"/>
    </row>
    <row r="19" spans="1:19" s="162" customFormat="1" ht="12" x14ac:dyDescent="0.2">
      <c r="A19" s="165"/>
      <c r="B19" s="338" t="s">
        <v>310</v>
      </c>
      <c r="C19" s="343" t="s">
        <v>311</v>
      </c>
      <c r="D19" s="340" t="s">
        <v>312</v>
      </c>
      <c r="E19" s="340">
        <v>100</v>
      </c>
      <c r="F19" s="340">
        <v>100</v>
      </c>
      <c r="G19" s="340">
        <v>100</v>
      </c>
      <c r="H19" s="340">
        <v>100</v>
      </c>
      <c r="I19" s="340">
        <v>100</v>
      </c>
      <c r="J19" s="340">
        <v>100</v>
      </c>
      <c r="K19" s="340">
        <v>100</v>
      </c>
      <c r="L19" s="340">
        <v>100</v>
      </c>
      <c r="M19" s="356"/>
      <c r="N19" s="356"/>
      <c r="O19" s="356"/>
      <c r="P19" s="356"/>
      <c r="Q19" s="356"/>
      <c r="R19" s="356"/>
      <c r="S19" s="356"/>
    </row>
    <row r="20" spans="1:19" s="162" customFormat="1" ht="14.25" customHeight="1" x14ac:dyDescent="0.2">
      <c r="A20" s="165"/>
      <c r="B20" s="338">
        <v>10</v>
      </c>
      <c r="C20" s="343" t="s">
        <v>313</v>
      </c>
      <c r="D20" s="340" t="s">
        <v>154</v>
      </c>
      <c r="E20" s="340" t="s">
        <v>154</v>
      </c>
      <c r="F20" s="340" t="s">
        <v>154</v>
      </c>
      <c r="G20" s="340" t="s">
        <v>154</v>
      </c>
      <c r="H20" s="340" t="s">
        <v>314</v>
      </c>
      <c r="I20" s="340" t="s">
        <v>314</v>
      </c>
      <c r="J20" s="340" t="s">
        <v>314</v>
      </c>
      <c r="K20" s="340" t="s">
        <v>314</v>
      </c>
      <c r="L20" s="340" t="s">
        <v>314</v>
      </c>
      <c r="M20" s="357"/>
      <c r="N20" s="357"/>
      <c r="O20" s="357"/>
      <c r="P20" s="357"/>
      <c r="Q20" s="357"/>
      <c r="R20" s="357"/>
      <c r="S20" s="357"/>
    </row>
    <row r="21" spans="1:19" s="162" customFormat="1" ht="14.25" customHeight="1" x14ac:dyDescent="0.2">
      <c r="A21" s="165"/>
      <c r="B21" s="338">
        <v>11</v>
      </c>
      <c r="C21" s="343" t="s">
        <v>315</v>
      </c>
      <c r="D21" s="345">
        <v>34481</v>
      </c>
      <c r="E21" s="345">
        <v>42970</v>
      </c>
      <c r="F21" s="345">
        <v>43640</v>
      </c>
      <c r="G21" s="345">
        <v>44000</v>
      </c>
      <c r="H21" s="345">
        <v>42970</v>
      </c>
      <c r="I21" s="345">
        <v>43053</v>
      </c>
      <c r="J21" s="345">
        <v>43252</v>
      </c>
      <c r="K21" s="345">
        <v>43348</v>
      </c>
      <c r="L21" s="345">
        <v>44468</v>
      </c>
      <c r="M21" s="355"/>
      <c r="N21" s="355"/>
      <c r="O21" s="355"/>
      <c r="P21" s="355"/>
      <c r="Q21" s="355"/>
      <c r="R21" s="355"/>
      <c r="S21" s="355"/>
    </row>
    <row r="22" spans="1:19" s="162" customFormat="1" ht="14.25" customHeight="1" x14ac:dyDescent="0.2">
      <c r="A22" s="165"/>
      <c r="B22" s="338">
        <v>12</v>
      </c>
      <c r="C22" s="343" t="s">
        <v>316</v>
      </c>
      <c r="D22" s="340" t="s">
        <v>317</v>
      </c>
      <c r="E22" s="340" t="s">
        <v>317</v>
      </c>
      <c r="F22" s="340" t="s">
        <v>317</v>
      </c>
      <c r="G22" s="340" t="s">
        <v>317</v>
      </c>
      <c r="H22" s="340" t="s">
        <v>318</v>
      </c>
      <c r="I22" s="340" t="s">
        <v>318</v>
      </c>
      <c r="J22" s="340" t="s">
        <v>318</v>
      </c>
      <c r="K22" s="340" t="s">
        <v>318</v>
      </c>
      <c r="L22" s="340" t="s">
        <v>318</v>
      </c>
      <c r="M22" s="357"/>
      <c r="N22" s="355"/>
      <c r="O22" s="355"/>
      <c r="P22" s="355"/>
      <c r="Q22" s="355"/>
      <c r="R22" s="355"/>
      <c r="S22" s="357"/>
    </row>
    <row r="23" spans="1:19" s="162" customFormat="1" ht="14.25" customHeight="1" x14ac:dyDescent="0.2">
      <c r="A23" s="165"/>
      <c r="B23" s="338">
        <v>13</v>
      </c>
      <c r="C23" s="343" t="s">
        <v>319</v>
      </c>
      <c r="D23" s="340"/>
      <c r="E23" s="340" t="s">
        <v>320</v>
      </c>
      <c r="F23" s="340" t="s">
        <v>320</v>
      </c>
      <c r="G23" s="340" t="s">
        <v>320</v>
      </c>
      <c r="H23" s="345">
        <v>46622</v>
      </c>
      <c r="I23" s="345">
        <v>46706</v>
      </c>
      <c r="J23" s="345">
        <v>46905</v>
      </c>
      <c r="K23" s="345">
        <v>47001</v>
      </c>
      <c r="L23" s="345">
        <v>48120</v>
      </c>
      <c r="M23" s="355"/>
      <c r="N23" s="355"/>
      <c r="O23" s="355"/>
      <c r="P23" s="355"/>
      <c r="Q23" s="355"/>
      <c r="R23" s="355"/>
      <c r="S23" s="355"/>
    </row>
    <row r="24" spans="1:19" s="162" customFormat="1" ht="14.25" customHeight="1" x14ac:dyDescent="0.2">
      <c r="A24" s="165"/>
      <c r="B24" s="338">
        <v>14</v>
      </c>
      <c r="C24" s="343" t="s">
        <v>321</v>
      </c>
      <c r="D24" s="340"/>
      <c r="E24" s="340" t="s">
        <v>322</v>
      </c>
      <c r="F24" s="340" t="s">
        <v>322</v>
      </c>
      <c r="G24" s="340" t="s">
        <v>322</v>
      </c>
      <c r="H24" s="340" t="s">
        <v>322</v>
      </c>
      <c r="I24" s="340" t="s">
        <v>322</v>
      </c>
      <c r="J24" s="340" t="s">
        <v>322</v>
      </c>
      <c r="K24" s="340" t="s">
        <v>322</v>
      </c>
      <c r="L24" s="340" t="s">
        <v>322</v>
      </c>
      <c r="M24" s="357"/>
      <c r="N24" s="357"/>
      <c r="O24" s="357"/>
      <c r="P24" s="357"/>
      <c r="Q24" s="357"/>
      <c r="R24" s="357"/>
      <c r="S24" s="357"/>
    </row>
    <row r="25" spans="1:19" s="162" customFormat="1" ht="36" x14ac:dyDescent="0.2">
      <c r="A25" s="165"/>
      <c r="B25" s="338">
        <v>15</v>
      </c>
      <c r="C25" s="343" t="s">
        <v>323</v>
      </c>
      <c r="D25" s="340"/>
      <c r="E25" s="346" t="s">
        <v>722</v>
      </c>
      <c r="F25" s="346" t="s">
        <v>324</v>
      </c>
      <c r="G25" s="346" t="s">
        <v>325</v>
      </c>
      <c r="H25" s="346" t="s">
        <v>722</v>
      </c>
      <c r="I25" s="346" t="s">
        <v>326</v>
      </c>
      <c r="J25" s="346" t="s">
        <v>730</v>
      </c>
      <c r="K25" s="346" t="s">
        <v>327</v>
      </c>
      <c r="L25" s="346" t="s">
        <v>734</v>
      </c>
      <c r="M25" s="355"/>
      <c r="N25" s="355"/>
      <c r="O25" s="355"/>
      <c r="P25" s="355"/>
      <c r="Q25" s="355"/>
      <c r="R25" s="355"/>
      <c r="S25" s="355"/>
    </row>
    <row r="26" spans="1:19" s="162" customFormat="1" ht="51.75" customHeight="1" x14ac:dyDescent="0.2">
      <c r="A26" s="165"/>
      <c r="B26" s="338">
        <v>16</v>
      </c>
      <c r="C26" s="343" t="s">
        <v>328</v>
      </c>
      <c r="D26" s="340"/>
      <c r="E26" s="347" t="s">
        <v>723</v>
      </c>
      <c r="F26" s="347" t="s">
        <v>329</v>
      </c>
      <c r="G26" s="347" t="s">
        <v>330</v>
      </c>
      <c r="H26" s="347" t="s">
        <v>726</v>
      </c>
      <c r="I26" s="347" t="s">
        <v>331</v>
      </c>
      <c r="J26" s="347" t="s">
        <v>731</v>
      </c>
      <c r="K26" s="347" t="s">
        <v>332</v>
      </c>
      <c r="L26" s="347" t="s">
        <v>735</v>
      </c>
      <c r="M26" s="355"/>
      <c r="N26" s="355"/>
      <c r="O26" s="355"/>
      <c r="P26" s="355"/>
      <c r="Q26" s="355"/>
      <c r="R26" s="355"/>
      <c r="S26" s="355"/>
    </row>
    <row r="27" spans="1:19" s="162" customFormat="1" ht="14.25" customHeight="1" thickBot="1" x14ac:dyDescent="0.25">
      <c r="A27" s="165"/>
      <c r="B27" s="335"/>
      <c r="C27" s="348" t="s">
        <v>333</v>
      </c>
      <c r="D27" s="349"/>
      <c r="E27" s="349"/>
      <c r="F27" s="342"/>
      <c r="G27" s="342"/>
      <c r="H27" s="342"/>
      <c r="I27" s="342"/>
      <c r="J27" s="342"/>
      <c r="K27" s="342"/>
      <c r="L27" s="342"/>
      <c r="M27" s="362"/>
      <c r="N27" s="362"/>
      <c r="O27" s="362"/>
      <c r="P27" s="362"/>
      <c r="Q27" s="362"/>
      <c r="R27" s="362"/>
      <c r="S27" s="358"/>
    </row>
    <row r="28" spans="1:19" s="162" customFormat="1" ht="14.25" customHeight="1" x14ac:dyDescent="0.2">
      <c r="A28" s="165"/>
      <c r="B28" s="338">
        <v>17</v>
      </c>
      <c r="C28" s="343" t="s">
        <v>334</v>
      </c>
      <c r="D28" s="340" t="s">
        <v>335</v>
      </c>
      <c r="E28" s="340" t="s">
        <v>336</v>
      </c>
      <c r="F28" s="340" t="s">
        <v>336</v>
      </c>
      <c r="G28" s="340" t="s">
        <v>336</v>
      </c>
      <c r="H28" s="340" t="s">
        <v>336</v>
      </c>
      <c r="I28" s="340" t="s">
        <v>336</v>
      </c>
      <c r="J28" s="340" t="s">
        <v>336</v>
      </c>
      <c r="K28" s="340" t="s">
        <v>336</v>
      </c>
      <c r="L28" s="340" t="s">
        <v>336</v>
      </c>
      <c r="M28" s="355"/>
      <c r="N28" s="355"/>
      <c r="O28" s="355"/>
      <c r="P28" s="355"/>
      <c r="Q28" s="355"/>
      <c r="R28" s="355"/>
      <c r="S28" s="355"/>
    </row>
    <row r="29" spans="1:19" s="162" customFormat="1" ht="12" x14ac:dyDescent="0.2">
      <c r="A29" s="165"/>
      <c r="B29" s="350">
        <v>18</v>
      </c>
      <c r="C29" s="343" t="s">
        <v>337</v>
      </c>
      <c r="D29" s="340"/>
      <c r="E29" s="351" t="s">
        <v>724</v>
      </c>
      <c r="F29" s="351" t="s">
        <v>338</v>
      </c>
      <c r="G29" s="351" t="s">
        <v>339</v>
      </c>
      <c r="H29" s="351" t="s">
        <v>727</v>
      </c>
      <c r="I29" s="351" t="s">
        <v>340</v>
      </c>
      <c r="J29" s="351" t="s">
        <v>732</v>
      </c>
      <c r="K29" s="351" t="s">
        <v>341</v>
      </c>
      <c r="L29" s="351" t="s">
        <v>736</v>
      </c>
      <c r="M29" s="356"/>
      <c r="N29" s="356"/>
      <c r="O29" s="356"/>
      <c r="P29" s="356"/>
      <c r="Q29" s="356"/>
      <c r="R29" s="356"/>
      <c r="S29" s="356"/>
    </row>
    <row r="30" spans="1:19" s="162" customFormat="1" ht="14.25" customHeight="1" x14ac:dyDescent="0.2">
      <c r="A30" s="165"/>
      <c r="B30" s="338">
        <v>19</v>
      </c>
      <c r="C30" s="343" t="s">
        <v>342</v>
      </c>
      <c r="D30" s="340" t="s">
        <v>343</v>
      </c>
      <c r="E30" s="340" t="s">
        <v>344</v>
      </c>
      <c r="F30" s="340" t="s">
        <v>344</v>
      </c>
      <c r="G30" s="340" t="s">
        <v>344</v>
      </c>
      <c r="H30" s="340" t="s">
        <v>344</v>
      </c>
      <c r="I30" s="340" t="s">
        <v>344</v>
      </c>
      <c r="J30" s="340" t="s">
        <v>344</v>
      </c>
      <c r="K30" s="340" t="s">
        <v>344</v>
      </c>
      <c r="L30" s="340" t="s">
        <v>344</v>
      </c>
      <c r="M30" s="355"/>
      <c r="N30" s="355"/>
      <c r="O30" s="355"/>
      <c r="P30" s="355"/>
      <c r="Q30" s="355"/>
      <c r="R30" s="355"/>
      <c r="S30" s="355"/>
    </row>
    <row r="31" spans="1:19" s="162" customFormat="1" ht="14.25" customHeight="1" x14ac:dyDescent="0.2">
      <c r="A31" s="165"/>
      <c r="B31" s="338" t="s">
        <v>345</v>
      </c>
      <c r="C31" s="343" t="s">
        <v>346</v>
      </c>
      <c r="D31" s="340" t="s">
        <v>343</v>
      </c>
      <c r="E31" s="340" t="s">
        <v>347</v>
      </c>
      <c r="F31" s="340" t="s">
        <v>347</v>
      </c>
      <c r="G31" s="340" t="s">
        <v>347</v>
      </c>
      <c r="H31" s="340" t="s">
        <v>348</v>
      </c>
      <c r="I31" s="340" t="s">
        <v>348</v>
      </c>
      <c r="J31" s="340" t="s">
        <v>348</v>
      </c>
      <c r="K31" s="340" t="s">
        <v>348</v>
      </c>
      <c r="L31" s="340" t="s">
        <v>348</v>
      </c>
      <c r="M31" s="355"/>
      <c r="N31" s="355"/>
      <c r="O31" s="355"/>
      <c r="P31" s="355"/>
      <c r="Q31" s="355"/>
      <c r="R31" s="355"/>
      <c r="S31" s="355"/>
    </row>
    <row r="32" spans="1:19" s="162" customFormat="1" ht="14.25" customHeight="1" x14ac:dyDescent="0.2">
      <c r="A32" s="165"/>
      <c r="B32" s="338" t="s">
        <v>349</v>
      </c>
      <c r="C32" s="343" t="s">
        <v>350</v>
      </c>
      <c r="D32" s="340" t="s">
        <v>343</v>
      </c>
      <c r="E32" s="340" t="s">
        <v>347</v>
      </c>
      <c r="F32" s="340" t="s">
        <v>347</v>
      </c>
      <c r="G32" s="340" t="s">
        <v>347</v>
      </c>
      <c r="H32" s="340" t="s">
        <v>348</v>
      </c>
      <c r="I32" s="340" t="s">
        <v>348</v>
      </c>
      <c r="J32" s="340" t="s">
        <v>348</v>
      </c>
      <c r="K32" s="340" t="s">
        <v>348</v>
      </c>
      <c r="L32" s="340" t="s">
        <v>348</v>
      </c>
      <c r="M32" s="355"/>
      <c r="N32" s="355"/>
      <c r="O32" s="355"/>
      <c r="P32" s="355"/>
      <c r="Q32" s="355"/>
      <c r="R32" s="355"/>
      <c r="S32" s="355"/>
    </row>
    <row r="33" spans="1:19" s="162" customFormat="1" ht="14.25" customHeight="1" x14ac:dyDescent="0.2">
      <c r="A33" s="165"/>
      <c r="B33" s="350">
        <v>21</v>
      </c>
      <c r="C33" s="343" t="s">
        <v>351</v>
      </c>
      <c r="D33" s="340" t="s">
        <v>343</v>
      </c>
      <c r="E33" s="340" t="s">
        <v>344</v>
      </c>
      <c r="F33" s="340" t="s">
        <v>344</v>
      </c>
      <c r="G33" s="340" t="s">
        <v>344</v>
      </c>
      <c r="H33" s="340" t="s">
        <v>344</v>
      </c>
      <c r="I33" s="340" t="s">
        <v>344</v>
      </c>
      <c r="J33" s="340" t="s">
        <v>344</v>
      </c>
      <c r="K33" s="340" t="s">
        <v>344</v>
      </c>
      <c r="L33" s="340" t="s">
        <v>344</v>
      </c>
      <c r="M33" s="355"/>
      <c r="N33" s="355"/>
      <c r="O33" s="355"/>
      <c r="P33" s="355"/>
      <c r="Q33" s="355"/>
      <c r="R33" s="355"/>
      <c r="S33" s="355"/>
    </row>
    <row r="34" spans="1:19" s="162" customFormat="1" ht="14.25" customHeight="1" x14ac:dyDescent="0.2">
      <c r="A34" s="165"/>
      <c r="B34" s="338">
        <v>22</v>
      </c>
      <c r="C34" s="343" t="s">
        <v>352</v>
      </c>
      <c r="D34" s="340" t="s">
        <v>343</v>
      </c>
      <c r="E34" s="340" t="s">
        <v>353</v>
      </c>
      <c r="F34" s="340" t="s">
        <v>353</v>
      </c>
      <c r="G34" s="340" t="s">
        <v>353</v>
      </c>
      <c r="H34" s="340" t="s">
        <v>354</v>
      </c>
      <c r="I34" s="340" t="s">
        <v>354</v>
      </c>
      <c r="J34" s="340" t="s">
        <v>354</v>
      </c>
      <c r="K34" s="340" t="s">
        <v>354</v>
      </c>
      <c r="L34" s="340" t="s">
        <v>354</v>
      </c>
      <c r="M34" s="355"/>
      <c r="N34" s="355"/>
      <c r="O34" s="355"/>
      <c r="P34" s="355"/>
      <c r="Q34" s="355"/>
      <c r="R34" s="355"/>
      <c r="S34" s="355"/>
    </row>
    <row r="35" spans="1:19" s="162" customFormat="1" ht="14.25" customHeight="1" thickBot="1" x14ac:dyDescent="0.25">
      <c r="A35" s="165"/>
      <c r="B35" s="335"/>
      <c r="C35" s="348" t="s">
        <v>355</v>
      </c>
      <c r="D35" s="342"/>
      <c r="E35" s="342"/>
      <c r="F35" s="342"/>
      <c r="G35" s="342"/>
      <c r="H35" s="342"/>
      <c r="I35" s="342"/>
      <c r="J35" s="342"/>
      <c r="K35" s="342"/>
      <c r="L35" s="342"/>
      <c r="M35" s="355"/>
      <c r="N35" s="355"/>
      <c r="O35" s="355"/>
      <c r="P35" s="355"/>
      <c r="Q35" s="355"/>
      <c r="R35" s="355"/>
      <c r="S35" s="359"/>
    </row>
    <row r="36" spans="1:19" s="162" customFormat="1" ht="14.25" customHeight="1" x14ac:dyDescent="0.2">
      <c r="A36" s="165"/>
      <c r="B36" s="350">
        <v>23</v>
      </c>
      <c r="C36" s="343" t="s">
        <v>356</v>
      </c>
      <c r="D36" s="340" t="s">
        <v>343</v>
      </c>
      <c r="E36" s="340" t="s">
        <v>357</v>
      </c>
      <c r="F36" s="340" t="s">
        <v>357</v>
      </c>
      <c r="G36" s="340" t="s">
        <v>357</v>
      </c>
      <c r="H36" s="340" t="s">
        <v>357</v>
      </c>
      <c r="I36" s="340" t="s">
        <v>357</v>
      </c>
      <c r="J36" s="340" t="s">
        <v>357</v>
      </c>
      <c r="K36" s="340" t="s">
        <v>357</v>
      </c>
      <c r="L36" s="340" t="s">
        <v>357</v>
      </c>
      <c r="M36" s="360"/>
      <c r="N36" s="360"/>
      <c r="O36" s="360"/>
      <c r="P36" s="360"/>
      <c r="Q36" s="360"/>
      <c r="R36" s="360"/>
      <c r="S36" s="360"/>
    </row>
    <row r="37" spans="1:19" s="162" customFormat="1" ht="20.25" customHeight="1" x14ac:dyDescent="0.2">
      <c r="A37" s="165"/>
      <c r="B37" s="338">
        <v>24</v>
      </c>
      <c r="C37" s="343" t="s">
        <v>358</v>
      </c>
      <c r="D37" s="340" t="s">
        <v>312</v>
      </c>
      <c r="E37" s="340" t="s">
        <v>312</v>
      </c>
      <c r="F37" s="340" t="s">
        <v>312</v>
      </c>
      <c r="G37" s="340" t="s">
        <v>312</v>
      </c>
      <c r="H37" s="340" t="s">
        <v>312</v>
      </c>
      <c r="I37" s="340" t="s">
        <v>312</v>
      </c>
      <c r="J37" s="340" t="s">
        <v>312</v>
      </c>
      <c r="K37" s="340" t="s">
        <v>312</v>
      </c>
      <c r="L37" s="340" t="s">
        <v>312</v>
      </c>
      <c r="M37" s="353"/>
      <c r="N37" s="353"/>
      <c r="O37" s="353"/>
      <c r="P37" s="353"/>
      <c r="Q37" s="353"/>
      <c r="R37" s="353"/>
      <c r="S37" s="353"/>
    </row>
    <row r="38" spans="1:19" s="162" customFormat="1" ht="14.25" customHeight="1" x14ac:dyDescent="0.2">
      <c r="A38" s="165"/>
      <c r="B38" s="338">
        <v>25</v>
      </c>
      <c r="C38" s="343" t="s">
        <v>359</v>
      </c>
      <c r="D38" s="340" t="s">
        <v>312</v>
      </c>
      <c r="E38" s="340" t="s">
        <v>312</v>
      </c>
      <c r="F38" s="340" t="s">
        <v>312</v>
      </c>
      <c r="G38" s="340" t="s">
        <v>312</v>
      </c>
      <c r="H38" s="340" t="s">
        <v>312</v>
      </c>
      <c r="I38" s="340" t="s">
        <v>312</v>
      </c>
      <c r="J38" s="340" t="s">
        <v>312</v>
      </c>
      <c r="K38" s="340" t="s">
        <v>312</v>
      </c>
      <c r="L38" s="340" t="s">
        <v>312</v>
      </c>
      <c r="M38" s="353"/>
      <c r="N38" s="353"/>
      <c r="O38" s="353"/>
      <c r="P38" s="353"/>
      <c r="Q38" s="353"/>
      <c r="R38" s="353"/>
      <c r="S38" s="353"/>
    </row>
    <row r="39" spans="1:19" s="162" customFormat="1" ht="14.25" customHeight="1" x14ac:dyDescent="0.2">
      <c r="A39" s="165"/>
      <c r="B39" s="338">
        <v>26</v>
      </c>
      <c r="C39" s="343" t="s">
        <v>360</v>
      </c>
      <c r="D39" s="340" t="s">
        <v>312</v>
      </c>
      <c r="E39" s="340" t="s">
        <v>312</v>
      </c>
      <c r="F39" s="340" t="s">
        <v>312</v>
      </c>
      <c r="G39" s="340" t="s">
        <v>312</v>
      </c>
      <c r="H39" s="340" t="s">
        <v>312</v>
      </c>
      <c r="I39" s="340" t="s">
        <v>312</v>
      </c>
      <c r="J39" s="340" t="s">
        <v>312</v>
      </c>
      <c r="K39" s="340" t="s">
        <v>312</v>
      </c>
      <c r="L39" s="340" t="s">
        <v>312</v>
      </c>
      <c r="M39" s="353"/>
      <c r="N39" s="353"/>
      <c r="O39" s="353"/>
      <c r="P39" s="353"/>
      <c r="Q39" s="353"/>
      <c r="R39" s="353"/>
      <c r="S39" s="353"/>
    </row>
    <row r="40" spans="1:19" s="162" customFormat="1" ht="14.25" customHeight="1" x14ac:dyDescent="0.2">
      <c r="A40" s="165"/>
      <c r="B40" s="338">
        <v>27</v>
      </c>
      <c r="C40" s="343" t="s">
        <v>361</v>
      </c>
      <c r="D40" s="340" t="s">
        <v>312</v>
      </c>
      <c r="E40" s="340" t="s">
        <v>312</v>
      </c>
      <c r="F40" s="340" t="s">
        <v>312</v>
      </c>
      <c r="G40" s="340" t="s">
        <v>312</v>
      </c>
      <c r="H40" s="340" t="s">
        <v>312</v>
      </c>
      <c r="I40" s="340" t="s">
        <v>312</v>
      </c>
      <c r="J40" s="340" t="s">
        <v>312</v>
      </c>
      <c r="K40" s="340" t="s">
        <v>312</v>
      </c>
      <c r="L40" s="340" t="s">
        <v>312</v>
      </c>
      <c r="M40" s="353"/>
      <c r="N40" s="353"/>
      <c r="O40" s="353"/>
      <c r="P40" s="353"/>
      <c r="Q40" s="353"/>
      <c r="R40" s="353"/>
      <c r="S40" s="353"/>
    </row>
    <row r="41" spans="1:19" s="162" customFormat="1" ht="14.25" customHeight="1" x14ac:dyDescent="0.2">
      <c r="A41" s="165"/>
      <c r="B41" s="338">
        <v>28</v>
      </c>
      <c r="C41" s="343" t="s">
        <v>362</v>
      </c>
      <c r="D41" s="340" t="s">
        <v>312</v>
      </c>
      <c r="E41" s="340" t="s">
        <v>312</v>
      </c>
      <c r="F41" s="340" t="s">
        <v>312</v>
      </c>
      <c r="G41" s="340" t="s">
        <v>312</v>
      </c>
      <c r="H41" s="340" t="s">
        <v>312</v>
      </c>
      <c r="I41" s="340" t="s">
        <v>312</v>
      </c>
      <c r="J41" s="340" t="s">
        <v>312</v>
      </c>
      <c r="K41" s="340" t="s">
        <v>312</v>
      </c>
      <c r="L41" s="340" t="s">
        <v>312</v>
      </c>
      <c r="M41" s="353"/>
      <c r="N41" s="353"/>
      <c r="O41" s="353"/>
      <c r="P41" s="353"/>
      <c r="Q41" s="353"/>
      <c r="R41" s="353"/>
      <c r="S41" s="353"/>
    </row>
    <row r="42" spans="1:19" s="162" customFormat="1" ht="14.25" customHeight="1" x14ac:dyDescent="0.2">
      <c r="A42" s="165"/>
      <c r="B42" s="338">
        <v>29</v>
      </c>
      <c r="C42" s="343" t="s">
        <v>363</v>
      </c>
      <c r="D42" s="340" t="s">
        <v>312</v>
      </c>
      <c r="E42" s="340" t="s">
        <v>312</v>
      </c>
      <c r="F42" s="340" t="s">
        <v>312</v>
      </c>
      <c r="G42" s="340" t="s">
        <v>312</v>
      </c>
      <c r="H42" s="340" t="s">
        <v>312</v>
      </c>
      <c r="I42" s="340" t="s">
        <v>312</v>
      </c>
      <c r="J42" s="340" t="s">
        <v>312</v>
      </c>
      <c r="K42" s="340" t="s">
        <v>312</v>
      </c>
      <c r="L42" s="340" t="s">
        <v>312</v>
      </c>
      <c r="M42" s="353"/>
      <c r="N42" s="353"/>
      <c r="O42" s="353"/>
      <c r="P42" s="353"/>
      <c r="Q42" s="353"/>
      <c r="R42" s="353"/>
      <c r="S42" s="353"/>
    </row>
    <row r="43" spans="1:19" s="162" customFormat="1" ht="13.5" customHeight="1" x14ac:dyDescent="0.2">
      <c r="A43" s="165"/>
      <c r="B43" s="350">
        <v>30</v>
      </c>
      <c r="C43" s="343" t="s">
        <v>364</v>
      </c>
      <c r="D43" s="340" t="s">
        <v>312</v>
      </c>
      <c r="E43" s="340" t="s">
        <v>322</v>
      </c>
      <c r="F43" s="340" t="s">
        <v>322</v>
      </c>
      <c r="G43" s="340" t="s">
        <v>322</v>
      </c>
      <c r="H43" s="340" t="s">
        <v>312</v>
      </c>
      <c r="I43" s="340" t="s">
        <v>312</v>
      </c>
      <c r="J43" s="340" t="s">
        <v>312</v>
      </c>
      <c r="K43" s="340" t="s">
        <v>312</v>
      </c>
      <c r="L43" s="340" t="s">
        <v>312</v>
      </c>
      <c r="M43" s="353"/>
      <c r="N43" s="353"/>
      <c r="O43" s="353"/>
      <c r="P43" s="353"/>
      <c r="Q43" s="353"/>
      <c r="R43" s="353"/>
      <c r="S43" s="353"/>
    </row>
    <row r="44" spans="1:19" s="162" customFormat="1" ht="87" customHeight="1" x14ac:dyDescent="0.2">
      <c r="A44" s="165"/>
      <c r="B44" s="350">
        <v>31</v>
      </c>
      <c r="C44" s="343" t="s">
        <v>365</v>
      </c>
      <c r="D44" s="340" t="s">
        <v>343</v>
      </c>
      <c r="E44" s="352" t="s">
        <v>366</v>
      </c>
      <c r="F44" s="352" t="s">
        <v>366</v>
      </c>
      <c r="G44" s="352" t="s">
        <v>366</v>
      </c>
      <c r="H44" s="347" t="s">
        <v>312</v>
      </c>
      <c r="I44" s="347" t="s">
        <v>312</v>
      </c>
      <c r="J44" s="347" t="s">
        <v>312</v>
      </c>
      <c r="K44" s="347" t="s">
        <v>312</v>
      </c>
      <c r="L44" s="347" t="s">
        <v>312</v>
      </c>
      <c r="M44" s="353"/>
      <c r="N44" s="353"/>
      <c r="O44" s="353"/>
      <c r="P44" s="353"/>
      <c r="Q44" s="353"/>
      <c r="R44" s="353"/>
      <c r="S44" s="353"/>
    </row>
    <row r="45" spans="1:19" s="162" customFormat="1" ht="12" x14ac:dyDescent="0.2">
      <c r="A45" s="165"/>
      <c r="B45" s="350">
        <v>32</v>
      </c>
      <c r="C45" s="343" t="s">
        <v>367</v>
      </c>
      <c r="D45" s="340" t="s">
        <v>343</v>
      </c>
      <c r="E45" s="340" t="s">
        <v>368</v>
      </c>
      <c r="F45" s="340" t="s">
        <v>368</v>
      </c>
      <c r="G45" s="340" t="s">
        <v>368</v>
      </c>
      <c r="H45" s="340" t="s">
        <v>312</v>
      </c>
      <c r="I45" s="340" t="s">
        <v>312</v>
      </c>
      <c r="J45" s="340" t="s">
        <v>312</v>
      </c>
      <c r="K45" s="340" t="s">
        <v>312</v>
      </c>
      <c r="L45" s="340" t="s">
        <v>312</v>
      </c>
      <c r="M45" s="353"/>
      <c r="N45" s="353"/>
      <c r="O45" s="353"/>
      <c r="P45" s="353"/>
      <c r="Q45" s="353"/>
      <c r="R45" s="353"/>
      <c r="S45" s="353"/>
    </row>
    <row r="46" spans="1:19" s="162" customFormat="1" ht="12" x14ac:dyDescent="0.2">
      <c r="A46" s="165"/>
      <c r="B46" s="338">
        <v>33</v>
      </c>
      <c r="C46" s="343" t="s">
        <v>369</v>
      </c>
      <c r="D46" s="340" t="s">
        <v>343</v>
      </c>
      <c r="E46" s="340" t="s">
        <v>370</v>
      </c>
      <c r="F46" s="340" t="s">
        <v>370</v>
      </c>
      <c r="G46" s="340" t="s">
        <v>370</v>
      </c>
      <c r="H46" s="340" t="s">
        <v>312</v>
      </c>
      <c r="I46" s="340" t="s">
        <v>312</v>
      </c>
      <c r="J46" s="340" t="s">
        <v>312</v>
      </c>
      <c r="K46" s="340" t="s">
        <v>312</v>
      </c>
      <c r="L46" s="340" t="s">
        <v>312</v>
      </c>
      <c r="M46" s="353"/>
      <c r="N46" s="353"/>
      <c r="O46" s="353"/>
      <c r="P46" s="353"/>
      <c r="Q46" s="353"/>
      <c r="R46" s="353"/>
      <c r="S46" s="353"/>
    </row>
    <row r="47" spans="1:19" s="162" customFormat="1" ht="108" x14ac:dyDescent="0.2">
      <c r="A47" s="165"/>
      <c r="B47" s="350">
        <v>34</v>
      </c>
      <c r="C47" s="343" t="s">
        <v>371</v>
      </c>
      <c r="D47" s="340" t="s">
        <v>343</v>
      </c>
      <c r="E47" s="347" t="s">
        <v>372</v>
      </c>
      <c r="F47" s="347" t="s">
        <v>372</v>
      </c>
      <c r="G47" s="347" t="s">
        <v>372</v>
      </c>
      <c r="H47" s="340"/>
      <c r="I47" s="340"/>
      <c r="J47" s="340"/>
      <c r="K47" s="340"/>
      <c r="L47" s="340"/>
      <c r="M47" s="353"/>
      <c r="N47" s="353"/>
      <c r="O47" s="353"/>
      <c r="P47" s="353"/>
      <c r="Q47" s="353"/>
      <c r="R47" s="353"/>
      <c r="S47" s="353"/>
    </row>
    <row r="48" spans="1:19" s="162" customFormat="1" ht="12" x14ac:dyDescent="0.2">
      <c r="A48" s="165"/>
      <c r="B48" s="350">
        <v>35</v>
      </c>
      <c r="C48" s="343" t="s">
        <v>373</v>
      </c>
      <c r="D48" s="340" t="s">
        <v>304</v>
      </c>
      <c r="E48" s="340" t="s">
        <v>152</v>
      </c>
      <c r="F48" s="340" t="s">
        <v>152</v>
      </c>
      <c r="G48" s="340" t="s">
        <v>152</v>
      </c>
      <c r="H48" s="340" t="s">
        <v>728</v>
      </c>
      <c r="I48" s="340" t="s">
        <v>728</v>
      </c>
      <c r="J48" s="340" t="s">
        <v>728</v>
      </c>
      <c r="K48" s="340" t="s">
        <v>728</v>
      </c>
      <c r="L48" s="340" t="s">
        <v>728</v>
      </c>
      <c r="M48" s="353"/>
      <c r="N48" s="353"/>
      <c r="O48" s="353"/>
      <c r="P48" s="353"/>
      <c r="Q48" s="353"/>
      <c r="R48" s="353"/>
      <c r="S48" s="353"/>
    </row>
    <row r="49" spans="1:19" s="162" customFormat="1" ht="14.25" customHeight="1" x14ac:dyDescent="0.2">
      <c r="A49" s="165"/>
      <c r="B49" s="338">
        <v>36</v>
      </c>
      <c r="C49" s="343" t="s">
        <v>374</v>
      </c>
      <c r="D49" s="340" t="s">
        <v>312</v>
      </c>
      <c r="E49" s="340" t="s">
        <v>344</v>
      </c>
      <c r="F49" s="340" t="s">
        <v>344</v>
      </c>
      <c r="G49" s="340" t="s">
        <v>344</v>
      </c>
      <c r="H49" s="340" t="s">
        <v>312</v>
      </c>
      <c r="I49" s="340" t="s">
        <v>312</v>
      </c>
      <c r="J49" s="340" t="s">
        <v>312</v>
      </c>
      <c r="K49" s="340" t="s">
        <v>312</v>
      </c>
      <c r="L49" s="340" t="s">
        <v>312</v>
      </c>
      <c r="M49" s="353"/>
      <c r="N49" s="353"/>
      <c r="O49" s="353"/>
      <c r="P49" s="353"/>
      <c r="Q49" s="353"/>
      <c r="R49" s="353"/>
      <c r="S49" s="353"/>
    </row>
    <row r="50" spans="1:19" s="162" customFormat="1" ht="14.25" customHeight="1" x14ac:dyDescent="0.2">
      <c r="A50" s="165"/>
      <c r="B50" s="338">
        <v>37</v>
      </c>
      <c r="C50" s="343" t="s">
        <v>375</v>
      </c>
      <c r="D50" s="340" t="s">
        <v>312</v>
      </c>
      <c r="E50" s="340" t="s">
        <v>312</v>
      </c>
      <c r="F50" s="340" t="s">
        <v>312</v>
      </c>
      <c r="G50" s="340" t="s">
        <v>312</v>
      </c>
      <c r="H50" s="340" t="s">
        <v>312</v>
      </c>
      <c r="I50" s="340" t="s">
        <v>312</v>
      </c>
      <c r="J50" s="340" t="s">
        <v>312</v>
      </c>
      <c r="K50" s="340" t="s">
        <v>312</v>
      </c>
      <c r="L50" s="340" t="s">
        <v>312</v>
      </c>
      <c r="M50" s="353"/>
      <c r="N50" s="353"/>
      <c r="O50" s="353"/>
      <c r="P50" s="353"/>
      <c r="Q50" s="353"/>
      <c r="R50" s="353"/>
      <c r="S50" s="353"/>
    </row>
    <row r="51" spans="1:19" s="162" customFormat="1" ht="15" customHeight="1" x14ac:dyDescent="0.15">
      <c r="A51" s="165"/>
      <c r="B51" s="169"/>
      <c r="C51" s="21"/>
      <c r="D51" s="170"/>
      <c r="E51" s="170"/>
      <c r="F51" s="170"/>
      <c r="G51" s="170"/>
      <c r="H51" s="170"/>
      <c r="I51" s="170"/>
      <c r="J51" s="170"/>
      <c r="K51" s="170"/>
    </row>
    <row r="52" spans="1:19" s="162" customFormat="1" ht="15" customHeight="1" x14ac:dyDescent="0.15">
      <c r="A52" s="165"/>
      <c r="B52" s="166"/>
      <c r="C52" s="160"/>
      <c r="D52" s="161"/>
      <c r="E52" s="161"/>
      <c r="F52" s="161"/>
      <c r="G52" s="161"/>
      <c r="H52" s="161"/>
      <c r="I52" s="161"/>
      <c r="J52" s="161"/>
      <c r="K52" s="161"/>
    </row>
    <row r="53" spans="1:19" s="162" customFormat="1" ht="15" customHeight="1" x14ac:dyDescent="0.15">
      <c r="A53" s="165"/>
      <c r="B53" s="166"/>
      <c r="C53" s="160"/>
      <c r="D53" s="161"/>
      <c r="E53" s="161"/>
      <c r="F53" s="161"/>
      <c r="G53" s="161"/>
      <c r="H53" s="161"/>
      <c r="I53" s="161"/>
      <c r="J53" s="161"/>
      <c r="K53" s="161"/>
    </row>
    <row r="54" spans="1:19" s="162" customFormat="1" ht="15" customHeight="1" x14ac:dyDescent="0.15">
      <c r="A54" s="165"/>
      <c r="B54" s="166"/>
      <c r="C54" s="160"/>
      <c r="D54" s="161"/>
      <c r="E54" s="161"/>
      <c r="F54" s="161"/>
      <c r="G54" s="161"/>
      <c r="H54" s="161"/>
      <c r="I54" s="161"/>
      <c r="J54" s="161"/>
      <c r="K54" s="161"/>
    </row>
    <row r="55" spans="1:19" s="162" customFormat="1" ht="15" customHeight="1" x14ac:dyDescent="0.15">
      <c r="A55" s="165"/>
      <c r="B55" s="166"/>
      <c r="C55" s="160"/>
      <c r="D55" s="161"/>
      <c r="E55" s="161"/>
      <c r="F55" s="161"/>
      <c r="G55" s="161"/>
      <c r="H55" s="161"/>
      <c r="I55" s="161"/>
      <c r="J55" s="161"/>
      <c r="K55" s="161"/>
    </row>
    <row r="56" spans="1:19" s="162" customFormat="1" ht="15" customHeight="1" x14ac:dyDescent="0.15">
      <c r="A56" s="165"/>
      <c r="B56" s="166"/>
      <c r="C56" s="160"/>
      <c r="D56" s="161"/>
      <c r="E56" s="161"/>
      <c r="F56" s="161"/>
      <c r="G56" s="161"/>
      <c r="H56" s="161"/>
      <c r="I56" s="161"/>
      <c r="J56" s="161"/>
      <c r="K56" s="161"/>
    </row>
    <row r="57" spans="1:19" s="162" customFormat="1" ht="15" customHeight="1" x14ac:dyDescent="0.15">
      <c r="A57" s="165"/>
      <c r="B57" s="166"/>
      <c r="C57" s="160"/>
      <c r="D57" s="161"/>
      <c r="E57" s="161"/>
      <c r="F57" s="161"/>
      <c r="G57" s="161"/>
      <c r="H57" s="161"/>
      <c r="I57" s="161"/>
      <c r="J57" s="161"/>
      <c r="K57" s="161"/>
    </row>
    <row r="58" spans="1:19" s="162" customFormat="1" ht="15" customHeight="1" x14ac:dyDescent="0.15">
      <c r="A58" s="165"/>
      <c r="B58" s="166"/>
      <c r="C58" s="160"/>
      <c r="D58" s="161"/>
      <c r="E58" s="161"/>
      <c r="F58" s="161"/>
      <c r="G58" s="161"/>
      <c r="H58" s="161"/>
      <c r="I58" s="161"/>
      <c r="J58" s="161"/>
      <c r="K58" s="161"/>
    </row>
    <row r="59" spans="1:19" s="163" customFormat="1" ht="15" customHeight="1" x14ac:dyDescent="0.15">
      <c r="B59" s="164"/>
      <c r="C59" s="160"/>
      <c r="D59" s="160"/>
      <c r="E59" s="160"/>
      <c r="F59" s="160"/>
      <c r="G59" s="160"/>
      <c r="H59" s="160"/>
      <c r="I59" s="160"/>
      <c r="J59" s="160"/>
      <c r="K59" s="160"/>
    </row>
    <row r="60" spans="1:19" s="163" customFormat="1" ht="15" customHeight="1" x14ac:dyDescent="0.15">
      <c r="B60" s="164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9" s="163" customFormat="1" ht="15" customHeight="1" x14ac:dyDescent="0.15">
      <c r="B61" s="164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9" s="163" customFormat="1" ht="15" customHeight="1" x14ac:dyDescent="0.15">
      <c r="B62" s="164"/>
      <c r="C62" s="160"/>
      <c r="D62" s="160"/>
      <c r="E62" s="160"/>
      <c r="F62" s="160"/>
      <c r="G62" s="160"/>
      <c r="H62" s="160"/>
      <c r="I62" s="160"/>
      <c r="J62" s="160"/>
      <c r="K62" s="160"/>
    </row>
    <row r="63" spans="1:19" s="163" customFormat="1" ht="15" customHeight="1" x14ac:dyDescent="0.15">
      <c r="B63" s="164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9" s="163" customFormat="1" ht="15" customHeight="1" x14ac:dyDescent="0.15">
      <c r="B64" s="164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s="163" customFormat="1" ht="15" customHeight="1" x14ac:dyDescent="0.15">
      <c r="B65" s="164"/>
      <c r="C65" s="160"/>
      <c r="D65" s="160"/>
      <c r="E65" s="160"/>
      <c r="F65" s="160"/>
      <c r="G65" s="160"/>
      <c r="H65" s="160"/>
      <c r="I65" s="160"/>
      <c r="J65" s="160"/>
      <c r="K65" s="160"/>
    </row>
    <row r="66" spans="1:11" s="163" customFormat="1" ht="15" customHeight="1" x14ac:dyDescent="0.15">
      <c r="B66" s="164"/>
      <c r="C66" s="160"/>
      <c r="D66" s="160"/>
      <c r="E66" s="160"/>
      <c r="F66" s="160"/>
      <c r="G66" s="160"/>
      <c r="H66" s="160"/>
      <c r="I66" s="160"/>
      <c r="J66" s="160"/>
      <c r="K66" s="160"/>
    </row>
    <row r="67" spans="1:11" s="163" customFormat="1" ht="15" customHeight="1" x14ac:dyDescent="0.15">
      <c r="B67" s="164"/>
      <c r="C67" s="160"/>
      <c r="D67" s="160"/>
      <c r="E67" s="160"/>
      <c r="F67" s="160"/>
      <c r="G67" s="160"/>
      <c r="H67" s="160"/>
      <c r="I67" s="160"/>
      <c r="J67" s="160"/>
      <c r="K67" s="160"/>
    </row>
    <row r="68" spans="1:11" s="158" customFormat="1" ht="15" customHeight="1" x14ac:dyDescent="0.2">
      <c r="A68" s="159"/>
      <c r="B68" s="164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ht="15" customHeight="1" x14ac:dyDescent="0.2">
      <c r="A69" s="144"/>
      <c r="B69" s="164"/>
      <c r="C69" s="160"/>
      <c r="D69" s="160"/>
      <c r="E69" s="160"/>
      <c r="F69" s="160"/>
      <c r="G69" s="160"/>
      <c r="H69" s="160"/>
      <c r="I69" s="160"/>
      <c r="J69" s="160"/>
      <c r="K69" s="160"/>
    </row>
  </sheetData>
  <phoneticPr fontId="58" type="noConversion"/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92D050"/>
  </sheetPr>
  <dimension ref="A1:G19"/>
  <sheetViews>
    <sheetView topLeftCell="A4" zoomScaleNormal="100" workbookViewId="0">
      <selection activeCell="H13" sqref="H13"/>
    </sheetView>
  </sheetViews>
  <sheetFormatPr baseColWidth="10" defaultColWidth="11.42578125" defaultRowHeight="14.25" x14ac:dyDescent="0.2"/>
  <cols>
    <col min="1" max="2" width="4.28515625" style="14" customWidth="1"/>
    <col min="3" max="3" width="2.140625" style="14" customWidth="1"/>
    <col min="4" max="4" width="50.85546875" style="14" customWidth="1"/>
    <col min="5" max="6" width="14.28515625" style="14" customWidth="1"/>
    <col min="7" max="7" width="24.7109375" style="14" customWidth="1"/>
    <col min="8" max="10" width="11.42578125" style="14"/>
    <col min="11" max="11" width="15.5703125" style="14" bestFit="1" customWidth="1"/>
    <col min="12" max="16384" width="11.42578125" style="14"/>
  </cols>
  <sheetData>
    <row r="1" spans="1:7" ht="18.75" customHeight="1" x14ac:dyDescent="0.2"/>
    <row r="2" spans="1:7" ht="18.75" customHeight="1" x14ac:dyDescent="0.2">
      <c r="A2" s="15" t="s">
        <v>19</v>
      </c>
      <c r="B2" s="16"/>
      <c r="C2" s="16"/>
      <c r="D2" s="16"/>
      <c r="E2" s="17"/>
      <c r="F2" s="17"/>
      <c r="G2" s="17"/>
    </row>
    <row r="3" spans="1:7" ht="14.25" customHeight="1" x14ac:dyDescent="0.2">
      <c r="A3" s="15"/>
      <c r="B3" s="16"/>
      <c r="C3" s="16"/>
      <c r="D3" s="16"/>
      <c r="E3" s="17"/>
      <c r="F3" s="17"/>
      <c r="G3" s="17"/>
    </row>
    <row r="4" spans="1:7" ht="14.25" customHeight="1" x14ac:dyDescent="0.2">
      <c r="A4" s="15"/>
      <c r="B4" s="18" t="s">
        <v>116</v>
      </c>
      <c r="C4" s="18"/>
      <c r="D4" s="19"/>
      <c r="E4" s="17"/>
      <c r="F4" s="17"/>
      <c r="G4" s="17"/>
    </row>
    <row r="5" spans="1:7" ht="14.25" customHeight="1" x14ac:dyDescent="0.2">
      <c r="A5" s="15"/>
      <c r="B5" s="16"/>
      <c r="C5" s="16"/>
      <c r="D5" s="16"/>
      <c r="E5" s="17"/>
      <c r="F5" s="17"/>
      <c r="G5" s="17"/>
    </row>
    <row r="6" spans="1:7" ht="14.25" customHeight="1" x14ac:dyDescent="0.2">
      <c r="B6" s="20"/>
      <c r="C6" s="20"/>
      <c r="D6" s="20"/>
      <c r="E6" s="474"/>
      <c r="F6" s="474"/>
      <c r="G6" s="474"/>
    </row>
    <row r="7" spans="1:7" ht="15" thickBot="1" x14ac:dyDescent="0.25">
      <c r="B7" s="16"/>
      <c r="C7" s="16"/>
      <c r="D7" s="16"/>
      <c r="E7" s="17"/>
      <c r="F7" s="17"/>
      <c r="G7" s="17"/>
    </row>
    <row r="8" spans="1:7" ht="19.5" customHeight="1" x14ac:dyDescent="0.2">
      <c r="B8" s="386"/>
      <c r="C8" s="386"/>
      <c r="D8" s="386"/>
      <c r="E8" s="387" t="s">
        <v>117</v>
      </c>
      <c r="F8" s="388" t="s">
        <v>118</v>
      </c>
      <c r="G8" s="389" t="s">
        <v>119</v>
      </c>
    </row>
    <row r="9" spans="1:7" ht="35.25" customHeight="1" x14ac:dyDescent="0.2">
      <c r="B9" s="386"/>
      <c r="C9" s="386"/>
      <c r="D9" s="390"/>
      <c r="E9" s="577" t="s">
        <v>376</v>
      </c>
      <c r="F9" s="578"/>
      <c r="G9" s="391" t="s">
        <v>377</v>
      </c>
    </row>
    <row r="10" spans="1:7" ht="14.25" customHeight="1" thickBot="1" x14ac:dyDescent="0.25">
      <c r="B10" s="386"/>
      <c r="C10" s="386"/>
      <c r="D10" s="386"/>
      <c r="E10" s="392">
        <v>44196</v>
      </c>
      <c r="F10" s="393">
        <v>44561</v>
      </c>
      <c r="G10" s="394">
        <v>44561</v>
      </c>
    </row>
    <row r="11" spans="1:7" ht="14.25" customHeight="1" x14ac:dyDescent="0.2">
      <c r="B11" s="395">
        <v>1</v>
      </c>
      <c r="C11" s="396" t="s">
        <v>378</v>
      </c>
      <c r="D11" s="397"/>
      <c r="E11" s="398">
        <v>23566.453000000001</v>
      </c>
      <c r="F11" s="398">
        <v>44355</v>
      </c>
      <c r="G11" s="399">
        <f>F11*8%</f>
        <v>3548.4</v>
      </c>
    </row>
    <row r="12" spans="1:7" ht="14.25" customHeight="1" x14ac:dyDescent="0.2">
      <c r="B12" s="400">
        <v>2</v>
      </c>
      <c r="C12" s="401" t="s">
        <v>379</v>
      </c>
      <c r="D12" s="402"/>
      <c r="E12" s="403">
        <v>20252.899000000001</v>
      </c>
      <c r="F12" s="403">
        <v>38382</v>
      </c>
      <c r="G12" s="404">
        <f t="shared" ref="G12:G17" si="0">F12*8%</f>
        <v>3070.56</v>
      </c>
    </row>
    <row r="13" spans="1:7" ht="14.25" customHeight="1" x14ac:dyDescent="0.2">
      <c r="B13" s="400">
        <v>4</v>
      </c>
      <c r="C13" s="401" t="s">
        <v>380</v>
      </c>
      <c r="D13" s="475"/>
      <c r="E13" s="403">
        <v>3313.5540000000001</v>
      </c>
      <c r="F13" s="403">
        <v>5971</v>
      </c>
      <c r="G13" s="404">
        <f t="shared" si="0"/>
        <v>477.68</v>
      </c>
    </row>
    <row r="14" spans="1:7" ht="14.25" customHeight="1" x14ac:dyDescent="0.2">
      <c r="B14" s="405">
        <v>6</v>
      </c>
      <c r="C14" s="406" t="s">
        <v>381</v>
      </c>
      <c r="D14" s="407"/>
      <c r="E14" s="408">
        <v>409.08600000000001</v>
      </c>
      <c r="F14" s="408">
        <v>476</v>
      </c>
      <c r="G14" s="404">
        <f t="shared" si="0"/>
        <v>38.08</v>
      </c>
    </row>
    <row r="15" spans="1:7" ht="14.25" customHeight="1" x14ac:dyDescent="0.2">
      <c r="B15" s="405">
        <v>23</v>
      </c>
      <c r="C15" s="406" t="s">
        <v>382</v>
      </c>
      <c r="D15" s="409"/>
      <c r="E15" s="408">
        <v>2180.2150000000001</v>
      </c>
      <c r="F15" s="408">
        <v>3442</v>
      </c>
      <c r="G15" s="404">
        <f t="shared" si="0"/>
        <v>275.36</v>
      </c>
    </row>
    <row r="16" spans="1:7" ht="14.25" customHeight="1" x14ac:dyDescent="0.2">
      <c r="B16" s="410">
        <v>24</v>
      </c>
      <c r="C16" s="406" t="s">
        <v>383</v>
      </c>
      <c r="D16" s="409"/>
      <c r="E16" s="408">
        <v>2180.2150000000001</v>
      </c>
      <c r="F16" s="408">
        <v>3442</v>
      </c>
      <c r="G16" s="404">
        <f t="shared" si="0"/>
        <v>275.36</v>
      </c>
    </row>
    <row r="17" spans="2:7" ht="14.25" customHeight="1" thickBot="1" x14ac:dyDescent="0.25">
      <c r="B17" s="411">
        <v>29</v>
      </c>
      <c r="C17" s="412" t="s">
        <v>384</v>
      </c>
      <c r="D17" s="413"/>
      <c r="E17" s="414">
        <f>E15+E14+E11</f>
        <v>26155.754000000001</v>
      </c>
      <c r="F17" s="414">
        <f>F15+F14+F11</f>
        <v>48273</v>
      </c>
      <c r="G17" s="415">
        <f t="shared" si="0"/>
        <v>3861.84</v>
      </c>
    </row>
    <row r="18" spans="2:7" ht="14.25" customHeight="1" x14ac:dyDescent="0.2">
      <c r="B18" s="476"/>
      <c r="C18" s="477"/>
      <c r="D18" s="478"/>
      <c r="E18" s="385"/>
      <c r="F18" s="385"/>
      <c r="G18" s="385"/>
    </row>
    <row r="19" spans="2:7" ht="14.25" customHeight="1" x14ac:dyDescent="0.2">
      <c r="B19" s="476"/>
      <c r="C19" s="479"/>
      <c r="D19" s="479"/>
      <c r="E19" s="385"/>
      <c r="F19" s="385"/>
      <c r="G19" s="385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62"/>
  <sheetViews>
    <sheetView showGridLines="0" zoomScale="110" zoomScaleNormal="110" workbookViewId="0">
      <selection activeCell="J30" sqref="J30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3" width="100.42578125" style="14" customWidth="1"/>
    <col min="4" max="11" width="11.42578125" style="14" customWidth="1"/>
    <col min="12" max="16384" width="11.42578125" style="14"/>
  </cols>
  <sheetData>
    <row r="1" spans="1:5" ht="18.75" customHeight="1" x14ac:dyDescent="0.2"/>
    <row r="2" spans="1:5" ht="18.75" customHeight="1" x14ac:dyDescent="0.2">
      <c r="A2" s="15" t="s">
        <v>27</v>
      </c>
      <c r="B2" s="15"/>
      <c r="C2" s="15"/>
    </row>
    <row r="3" spans="1:5" ht="14.25" customHeight="1" x14ac:dyDescent="0.2"/>
    <row r="4" spans="1:5" ht="14.25" customHeight="1" x14ac:dyDescent="0.2">
      <c r="B4" s="18" t="s">
        <v>385</v>
      </c>
      <c r="C4" s="18"/>
    </row>
    <row r="5" spans="1:5" ht="14.25" customHeight="1" x14ac:dyDescent="0.2">
      <c r="B5" s="18"/>
      <c r="C5" s="18"/>
    </row>
    <row r="6" spans="1:5" x14ac:dyDescent="0.2">
      <c r="B6" s="416" t="s">
        <v>741</v>
      </c>
      <c r="C6" s="417"/>
      <c r="D6" s="418">
        <v>44196</v>
      </c>
      <c r="E6" s="419">
        <v>44561</v>
      </c>
    </row>
    <row r="7" spans="1:5" ht="14.25" customHeight="1" x14ac:dyDescent="0.2">
      <c r="B7" s="420" t="s">
        <v>386</v>
      </c>
      <c r="C7" s="421"/>
      <c r="D7" s="422"/>
      <c r="E7" s="423"/>
    </row>
    <row r="8" spans="1:5" ht="14.25" customHeight="1" x14ac:dyDescent="0.2">
      <c r="B8" s="420" t="s">
        <v>387</v>
      </c>
      <c r="C8" s="421"/>
      <c r="D8" s="424"/>
      <c r="E8" s="423"/>
    </row>
    <row r="9" spans="1:5" ht="14.25" customHeight="1" x14ac:dyDescent="0.2">
      <c r="B9" s="420" t="s">
        <v>388</v>
      </c>
      <c r="C9" s="421"/>
      <c r="D9" s="424"/>
      <c r="E9" s="423"/>
    </row>
    <row r="10" spans="1:5" ht="14.25" customHeight="1" x14ac:dyDescent="0.2">
      <c r="B10" s="420" t="s">
        <v>389</v>
      </c>
      <c r="C10" s="421"/>
      <c r="D10" s="424"/>
      <c r="E10" s="423"/>
    </row>
    <row r="11" spans="1:5" ht="14.25" customHeight="1" x14ac:dyDescent="0.2">
      <c r="B11" s="420" t="s">
        <v>390</v>
      </c>
      <c r="C11" s="421"/>
      <c r="D11" s="424"/>
      <c r="E11" s="423"/>
    </row>
    <row r="12" spans="1:5" ht="14.25" customHeight="1" x14ac:dyDescent="0.2">
      <c r="B12" s="420" t="s">
        <v>391</v>
      </c>
      <c r="C12" s="421"/>
      <c r="D12" s="424">
        <v>257.42899999999997</v>
      </c>
      <c r="E12" s="424">
        <v>1042</v>
      </c>
    </row>
    <row r="13" spans="1:5" ht="14.25" customHeight="1" x14ac:dyDescent="0.2">
      <c r="B13" s="420" t="s">
        <v>392</v>
      </c>
      <c r="C13" s="421"/>
      <c r="D13" s="424"/>
      <c r="E13" s="424">
        <v>-610</v>
      </c>
    </row>
    <row r="14" spans="1:5" ht="14.25" customHeight="1" x14ac:dyDescent="0.2">
      <c r="B14" s="420" t="s">
        <v>393</v>
      </c>
      <c r="C14" s="421"/>
      <c r="D14" s="424"/>
      <c r="E14" s="424"/>
    </row>
    <row r="15" spans="1:5" ht="14.25" customHeight="1" x14ac:dyDescent="0.2">
      <c r="B15" s="420" t="s">
        <v>394</v>
      </c>
      <c r="C15" s="421"/>
      <c r="D15" s="424"/>
      <c r="E15" s="424">
        <v>475</v>
      </c>
    </row>
    <row r="16" spans="1:5" ht="14.25" customHeight="1" x14ac:dyDescent="0.2">
      <c r="B16" s="420" t="s">
        <v>395</v>
      </c>
      <c r="C16" s="421"/>
      <c r="D16" s="424"/>
      <c r="E16" s="424"/>
    </row>
    <row r="17" spans="2:5" ht="14.25" customHeight="1" x14ac:dyDescent="0.2">
      <c r="B17" s="420" t="s">
        <v>396</v>
      </c>
      <c r="C17" s="421"/>
      <c r="D17" s="424"/>
      <c r="E17" s="424"/>
    </row>
    <row r="18" spans="2:5" ht="14.25" customHeight="1" x14ac:dyDescent="0.2">
      <c r="B18" s="420" t="s">
        <v>397</v>
      </c>
      <c r="C18" s="421"/>
      <c r="D18" s="424"/>
      <c r="E18" s="424"/>
    </row>
    <row r="19" spans="2:5" ht="14.25" customHeight="1" x14ac:dyDescent="0.2">
      <c r="B19" s="420" t="s">
        <v>398</v>
      </c>
      <c r="C19" s="421"/>
      <c r="D19" s="424"/>
      <c r="E19" s="424"/>
    </row>
    <row r="20" spans="2:5" ht="14.25" customHeight="1" x14ac:dyDescent="0.2">
      <c r="B20" s="420" t="s">
        <v>399</v>
      </c>
      <c r="C20" s="421"/>
      <c r="D20" s="424"/>
      <c r="E20" s="424"/>
    </row>
    <row r="21" spans="2:5" ht="14.25" customHeight="1" x14ac:dyDescent="0.2">
      <c r="B21" s="420" t="s">
        <v>400</v>
      </c>
      <c r="C21" s="421"/>
      <c r="D21" s="424">
        <v>118.592</v>
      </c>
      <c r="E21" s="424">
        <v>185</v>
      </c>
    </row>
    <row r="22" spans="2:5" ht="14.25" customHeight="1" x14ac:dyDescent="0.2">
      <c r="B22" s="420" t="s">
        <v>401</v>
      </c>
      <c r="C22" s="421"/>
      <c r="D22" s="424">
        <v>439.95699999999999</v>
      </c>
      <c r="E22" s="424">
        <v>905</v>
      </c>
    </row>
    <row r="23" spans="2:5" ht="14.25" customHeight="1" x14ac:dyDescent="0.2">
      <c r="B23" s="420" t="s">
        <v>402</v>
      </c>
      <c r="C23" s="421"/>
      <c r="D23" s="424">
        <v>1121.6110000000001</v>
      </c>
      <c r="E23" s="424">
        <v>1928</v>
      </c>
    </row>
    <row r="24" spans="2:5" ht="14.25" customHeight="1" x14ac:dyDescent="0.2">
      <c r="B24" s="420" t="s">
        <v>403</v>
      </c>
      <c r="C24" s="421"/>
      <c r="D24" s="424">
        <v>168.89400000000001</v>
      </c>
      <c r="E24" s="424">
        <v>368</v>
      </c>
    </row>
    <row r="25" spans="2:5" ht="14.25" customHeight="1" x14ac:dyDescent="0.2">
      <c r="B25" s="420" t="s">
        <v>404</v>
      </c>
      <c r="C25" s="421"/>
      <c r="D25" s="424">
        <v>58841.944000000003</v>
      </c>
      <c r="E25" s="424">
        <v>106373</v>
      </c>
    </row>
    <row r="26" spans="2:5" ht="14.25" customHeight="1" x14ac:dyDescent="0.2">
      <c r="B26" s="420" t="s">
        <v>405</v>
      </c>
      <c r="C26" s="421"/>
      <c r="D26" s="424"/>
      <c r="E26" s="424"/>
    </row>
    <row r="27" spans="2:5" ht="14.25" customHeight="1" x14ac:dyDescent="0.2">
      <c r="B27" s="420" t="s">
        <v>406</v>
      </c>
      <c r="C27" s="421"/>
      <c r="D27" s="424"/>
      <c r="E27" s="424"/>
    </row>
    <row r="28" spans="2:5" ht="14.25" customHeight="1" x14ac:dyDescent="0.2">
      <c r="B28" s="420" t="s">
        <v>407</v>
      </c>
      <c r="C28" s="421"/>
      <c r="D28" s="424"/>
      <c r="E28" s="424"/>
    </row>
    <row r="29" spans="2:5" ht="14.25" customHeight="1" x14ac:dyDescent="0.2">
      <c r="B29" s="420" t="s">
        <v>408</v>
      </c>
      <c r="C29" s="421"/>
      <c r="D29" s="424"/>
      <c r="E29" s="424"/>
    </row>
    <row r="30" spans="2:5" ht="14.25" customHeight="1" x14ac:dyDescent="0.2">
      <c r="B30" s="420" t="s">
        <v>409</v>
      </c>
      <c r="C30" s="421"/>
      <c r="D30" s="424"/>
      <c r="E30" s="424"/>
    </row>
    <row r="31" spans="2:5" x14ac:dyDescent="0.2">
      <c r="B31" s="420" t="s">
        <v>410</v>
      </c>
      <c r="C31" s="421"/>
      <c r="D31" s="424"/>
      <c r="E31" s="424"/>
    </row>
    <row r="32" spans="2:5" x14ac:dyDescent="0.2">
      <c r="B32" s="420" t="s">
        <v>411</v>
      </c>
      <c r="C32" s="421"/>
      <c r="D32" s="424"/>
      <c r="E32" s="424"/>
    </row>
    <row r="33" spans="2:5" x14ac:dyDescent="0.2">
      <c r="B33" s="420" t="s">
        <v>412</v>
      </c>
      <c r="C33" s="421"/>
      <c r="D33" s="424">
        <v>-9.9480000000000004</v>
      </c>
      <c r="E33" s="424">
        <v>-16</v>
      </c>
    </row>
    <row r="34" spans="2:5" x14ac:dyDescent="0.2">
      <c r="B34" s="420" t="s">
        <v>413</v>
      </c>
      <c r="C34" s="421"/>
      <c r="D34" s="424">
        <v>-9.9480000000000004</v>
      </c>
      <c r="E34" s="424">
        <v>-16</v>
      </c>
    </row>
    <row r="35" spans="2:5" x14ac:dyDescent="0.2">
      <c r="B35" s="420" t="s">
        <v>414</v>
      </c>
      <c r="C35" s="421"/>
      <c r="D35" s="424">
        <v>60938.48</v>
      </c>
      <c r="E35" s="424">
        <v>110650</v>
      </c>
    </row>
    <row r="36" spans="2:5" x14ac:dyDescent="0.2">
      <c r="B36" s="420" t="s">
        <v>415</v>
      </c>
      <c r="C36" s="421"/>
      <c r="D36" s="424">
        <v>60938.48</v>
      </c>
      <c r="E36" s="424">
        <v>110650</v>
      </c>
    </row>
    <row r="37" spans="2:5" x14ac:dyDescent="0.2">
      <c r="B37" s="425" t="s">
        <v>416</v>
      </c>
      <c r="C37" s="417"/>
      <c r="D37" s="426"/>
      <c r="E37" s="427"/>
    </row>
    <row r="38" spans="2:5" x14ac:dyDescent="0.2">
      <c r="B38" s="420" t="s">
        <v>417</v>
      </c>
      <c r="C38" s="421"/>
      <c r="D38" s="424">
        <v>5232.9719999999998</v>
      </c>
      <c r="E38" s="424">
        <v>9292</v>
      </c>
    </row>
    <row r="39" spans="2:5" x14ac:dyDescent="0.2">
      <c r="B39" s="420" t="s">
        <v>418</v>
      </c>
      <c r="C39" s="421"/>
      <c r="D39" s="424">
        <v>5232.9719999999998</v>
      </c>
      <c r="E39" s="424">
        <v>9292</v>
      </c>
    </row>
    <row r="40" spans="2:5" x14ac:dyDescent="0.2">
      <c r="B40" s="425" t="s">
        <v>419</v>
      </c>
      <c r="C40" s="417"/>
      <c r="D40" s="426"/>
      <c r="E40" s="427"/>
    </row>
    <row r="41" spans="2:5" x14ac:dyDescent="0.2">
      <c r="B41" s="420" t="s">
        <v>419</v>
      </c>
      <c r="C41" s="421"/>
      <c r="D41" s="428">
        <v>8.5900000000000004E-2</v>
      </c>
      <c r="E41" s="429">
        <v>8.4000000000000005E-2</v>
      </c>
    </row>
    <row r="42" spans="2:5" x14ac:dyDescent="0.2">
      <c r="B42" s="430" t="s">
        <v>420</v>
      </c>
      <c r="C42" s="431"/>
      <c r="D42" s="432">
        <v>8.5900000000000004E-2</v>
      </c>
      <c r="E42" s="433">
        <v>8.4000000000000005E-2</v>
      </c>
    </row>
    <row r="43" spans="2:5" x14ac:dyDescent="0.2">
      <c r="B43" s="343"/>
      <c r="C43" s="343"/>
      <c r="D43" s="480"/>
      <c r="E43" s="481"/>
    </row>
    <row r="44" spans="2:5" x14ac:dyDescent="0.2">
      <c r="B44" s="343"/>
      <c r="C44" s="343"/>
      <c r="D44" s="480"/>
      <c r="E44" s="481"/>
    </row>
    <row r="45" spans="2:5" s="560" customFormat="1" x14ac:dyDescent="0.2">
      <c r="B45" s="557"/>
      <c r="C45" s="558"/>
      <c r="D45" s="559"/>
      <c r="E45" s="559"/>
    </row>
    <row r="46" spans="2:5" s="560" customFormat="1" x14ac:dyDescent="0.2">
      <c r="B46" s="558"/>
      <c r="C46" s="558"/>
      <c r="D46" s="561"/>
      <c r="E46" s="556"/>
    </row>
    <row r="47" spans="2:5" s="560" customFormat="1" x14ac:dyDescent="0.2">
      <c r="B47" s="558"/>
      <c r="C47" s="558"/>
      <c r="D47" s="562"/>
      <c r="E47" s="556"/>
    </row>
    <row r="48" spans="2:5" s="560" customFormat="1" x14ac:dyDescent="0.2">
      <c r="B48" s="558"/>
      <c r="C48" s="558"/>
      <c r="D48" s="563"/>
      <c r="E48" s="564"/>
    </row>
    <row r="49" spans="2:8" x14ac:dyDescent="0.2">
      <c r="B49" s="18"/>
      <c r="C49" s="18"/>
    </row>
    <row r="50" spans="2:8" x14ac:dyDescent="0.2">
      <c r="B50" s="18"/>
      <c r="C50" s="18"/>
    </row>
    <row r="51" spans="2:8" x14ac:dyDescent="0.2">
      <c r="B51" s="18"/>
      <c r="C51" s="18"/>
    </row>
    <row r="52" spans="2:8" x14ac:dyDescent="0.2">
      <c r="B52" s="18"/>
      <c r="C52" s="18"/>
    </row>
    <row r="53" spans="2:8" x14ac:dyDescent="0.2">
      <c r="B53" s="18"/>
      <c r="C53" s="18"/>
    </row>
    <row r="54" spans="2:8" x14ac:dyDescent="0.2">
      <c r="B54" s="18"/>
      <c r="C54" s="18"/>
    </row>
    <row r="55" spans="2:8" x14ac:dyDescent="0.2">
      <c r="B55" s="18"/>
      <c r="C55" s="18"/>
    </row>
    <row r="56" spans="2:8" x14ac:dyDescent="0.2">
      <c r="B56" s="18"/>
      <c r="C56" s="18"/>
    </row>
    <row r="57" spans="2:8" x14ac:dyDescent="0.2">
      <c r="B57" s="18"/>
      <c r="C57" s="18"/>
    </row>
    <row r="58" spans="2:8" x14ac:dyDescent="0.2">
      <c r="B58" s="18"/>
      <c r="C58" s="18"/>
    </row>
    <row r="59" spans="2:8" x14ac:dyDescent="0.2">
      <c r="B59" s="18"/>
      <c r="C59" s="18"/>
    </row>
    <row r="60" spans="2:8" x14ac:dyDescent="0.2">
      <c r="B60" s="18"/>
      <c r="C60" s="18"/>
    </row>
    <row r="61" spans="2:8" x14ac:dyDescent="0.2">
      <c r="B61" s="18"/>
      <c r="C61" s="18"/>
    </row>
    <row r="62" spans="2:8" x14ac:dyDescent="0.2">
      <c r="B62" s="16"/>
      <c r="C62" s="16"/>
      <c r="D62" s="17"/>
      <c r="E62" s="17"/>
      <c r="F62" s="17"/>
      <c r="G62" s="17"/>
      <c r="H62" s="17"/>
    </row>
  </sheetData>
  <conditionalFormatting sqref="E10:E11">
    <cfRule type="cellIs" dxfId="5" priority="6" operator="lessThan">
      <formula>0</formula>
    </cfRule>
  </conditionalFormatting>
  <conditionalFormatting sqref="D10:D11">
    <cfRule type="cellIs" dxfId="4" priority="8" operator="lessThan">
      <formula>0</formula>
    </cfRule>
  </conditionalFormatting>
  <conditionalFormatting sqref="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50"/>
  <sheetViews>
    <sheetView zoomScale="120" zoomScaleNormal="120" workbookViewId="0">
      <selection activeCell="H17" sqref="H17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4" width="2.28515625" style="14" customWidth="1"/>
    <col min="5" max="5" width="74.7109375" style="14" customWidth="1"/>
    <col min="6" max="12" width="11.42578125" style="14" customWidth="1"/>
    <col min="13" max="16384" width="11.42578125" style="14"/>
  </cols>
  <sheetData>
    <row r="1" spans="1:6" ht="18.75" customHeight="1" x14ac:dyDescent="0.2"/>
    <row r="2" spans="1:6" ht="18.75" customHeight="1" x14ac:dyDescent="0.2">
      <c r="A2" s="15" t="s">
        <v>421</v>
      </c>
      <c r="B2" s="15"/>
      <c r="C2" s="15"/>
      <c r="D2" s="15"/>
      <c r="E2" s="15"/>
    </row>
    <row r="3" spans="1:6" ht="14.25" customHeight="1" x14ac:dyDescent="0.2"/>
    <row r="4" spans="1:6" ht="14.25" customHeight="1" x14ac:dyDescent="0.2">
      <c r="B4" s="18" t="s">
        <v>116</v>
      </c>
      <c r="C4" s="153"/>
      <c r="D4" s="153"/>
      <c r="E4" s="18"/>
    </row>
    <row r="5" spans="1:6" ht="14.25" customHeight="1" thickBot="1" x14ac:dyDescent="0.25">
      <c r="B5" s="18"/>
      <c r="C5" s="18"/>
      <c r="D5" s="18"/>
      <c r="E5" s="18"/>
    </row>
    <row r="6" spans="1:6" ht="18.75" thickBot="1" x14ac:dyDescent="0.25">
      <c r="B6" s="218"/>
      <c r="C6" s="218"/>
      <c r="D6" s="218"/>
      <c r="E6" s="96"/>
      <c r="F6" s="219" t="s">
        <v>422</v>
      </c>
    </row>
    <row r="7" spans="1:6" ht="14.25" customHeight="1" x14ac:dyDescent="0.2">
      <c r="B7" s="98" t="s">
        <v>423</v>
      </c>
      <c r="C7" s="298" t="s">
        <v>424</v>
      </c>
      <c r="D7" s="217"/>
      <c r="E7" s="292"/>
      <c r="F7" s="99">
        <f>F9</f>
        <v>106372.595</v>
      </c>
    </row>
    <row r="8" spans="1:6" ht="14.25" customHeight="1" x14ac:dyDescent="0.2">
      <c r="B8" s="92" t="s">
        <v>425</v>
      </c>
      <c r="C8" s="225"/>
      <c r="D8" s="296" t="s">
        <v>426</v>
      </c>
      <c r="E8" s="293"/>
      <c r="F8" s="168"/>
    </row>
    <row r="9" spans="1:6" ht="14.25" customHeight="1" x14ac:dyDescent="0.2">
      <c r="B9" s="149" t="s">
        <v>427</v>
      </c>
      <c r="C9" s="232"/>
      <c r="D9" s="297" t="s">
        <v>428</v>
      </c>
      <c r="E9" s="294"/>
      <c r="F9" s="229">
        <f>SUM(F10:F18)</f>
        <v>106372.595</v>
      </c>
    </row>
    <row r="10" spans="1:6" ht="14.25" customHeight="1" x14ac:dyDescent="0.2">
      <c r="B10" s="149" t="s">
        <v>429</v>
      </c>
      <c r="C10" s="155"/>
      <c r="D10" s="228"/>
      <c r="E10" s="294" t="s">
        <v>430</v>
      </c>
      <c r="F10" s="229">
        <v>5672.5150000000003</v>
      </c>
    </row>
    <row r="11" spans="1:6" ht="14.25" customHeight="1" x14ac:dyDescent="0.2">
      <c r="B11" s="149" t="s">
        <v>431</v>
      </c>
      <c r="C11" s="155"/>
      <c r="D11" s="228"/>
      <c r="E11" s="294" t="s">
        <v>432</v>
      </c>
      <c r="F11" s="229">
        <v>3183.58</v>
      </c>
    </row>
    <row r="12" spans="1:6" ht="14.25" customHeight="1" x14ac:dyDescent="0.2">
      <c r="B12" s="149" t="s">
        <v>433</v>
      </c>
      <c r="C12" s="155"/>
      <c r="D12" s="228"/>
      <c r="E12" s="294" t="s">
        <v>434</v>
      </c>
      <c r="F12" s="229">
        <v>593.76</v>
      </c>
    </row>
    <row r="13" spans="1:6" ht="14.25" customHeight="1" x14ac:dyDescent="0.2">
      <c r="B13" s="149" t="s">
        <v>435</v>
      </c>
      <c r="C13" s="155"/>
      <c r="D13" s="228"/>
      <c r="E13" s="294" t="s">
        <v>436</v>
      </c>
      <c r="F13" s="229">
        <v>2417.9299999999998</v>
      </c>
    </row>
    <row r="14" spans="1:6" ht="14.25" customHeight="1" x14ac:dyDescent="0.2">
      <c r="B14" s="149" t="s">
        <v>437</v>
      </c>
      <c r="C14" s="155"/>
      <c r="D14" s="228"/>
      <c r="E14" s="294" t="s">
        <v>438</v>
      </c>
      <c r="F14" s="229">
        <v>78172</v>
      </c>
    </row>
    <row r="15" spans="1:6" ht="14.25" customHeight="1" x14ac:dyDescent="0.2">
      <c r="B15" s="149" t="s">
        <v>439</v>
      </c>
      <c r="C15" s="155"/>
      <c r="D15" s="228"/>
      <c r="E15" s="294" t="s">
        <v>440</v>
      </c>
      <c r="F15" s="229">
        <v>7791.2</v>
      </c>
    </row>
    <row r="16" spans="1:6" ht="14.25" customHeight="1" x14ac:dyDescent="0.2">
      <c r="B16" s="149" t="s">
        <v>441</v>
      </c>
      <c r="C16" s="155"/>
      <c r="D16" s="228"/>
      <c r="E16" s="294" t="s">
        <v>442</v>
      </c>
      <c r="F16" s="229">
        <v>5784.37</v>
      </c>
    </row>
    <row r="17" spans="2:6" ht="14.25" customHeight="1" x14ac:dyDescent="0.2">
      <c r="B17" s="149" t="s">
        <v>443</v>
      </c>
      <c r="C17" s="155"/>
      <c r="D17" s="228"/>
      <c r="E17" s="294" t="s">
        <v>444</v>
      </c>
      <c r="F17" s="229">
        <v>332.42</v>
      </c>
    </row>
    <row r="18" spans="2:6" ht="14.25" customHeight="1" thickBot="1" x14ac:dyDescent="0.25">
      <c r="B18" s="148" t="s">
        <v>445</v>
      </c>
      <c r="C18" s="156"/>
      <c r="D18" s="230"/>
      <c r="E18" s="295" t="s">
        <v>446</v>
      </c>
      <c r="F18" s="231">
        <v>2424.8200000000002</v>
      </c>
    </row>
    <row r="19" spans="2:6" x14ac:dyDescent="0.2">
      <c r="B19" s="18"/>
      <c r="C19" s="18"/>
      <c r="D19" s="18"/>
      <c r="E19" s="18"/>
    </row>
    <row r="20" spans="2:6" x14ac:dyDescent="0.2">
      <c r="B20" s="18"/>
      <c r="C20" s="18"/>
      <c r="D20" s="18"/>
      <c r="E20" s="18"/>
    </row>
    <row r="21" spans="2:6" x14ac:dyDescent="0.2">
      <c r="B21" s="18"/>
      <c r="C21" s="18"/>
      <c r="D21" s="18"/>
      <c r="E21" s="18"/>
    </row>
    <row r="22" spans="2:6" x14ac:dyDescent="0.2">
      <c r="B22" s="18"/>
      <c r="C22" s="18"/>
      <c r="D22" s="18"/>
      <c r="E22" s="18"/>
    </row>
    <row r="23" spans="2:6" x14ac:dyDescent="0.2">
      <c r="B23" s="18"/>
      <c r="C23" s="18"/>
      <c r="D23" s="18"/>
      <c r="E23" s="18"/>
    </row>
    <row r="24" spans="2:6" x14ac:dyDescent="0.2">
      <c r="B24" s="18"/>
      <c r="C24" s="18"/>
      <c r="D24" s="18"/>
      <c r="E24" s="18"/>
    </row>
    <row r="25" spans="2:6" x14ac:dyDescent="0.2">
      <c r="B25" s="18"/>
      <c r="C25" s="18"/>
      <c r="D25" s="18"/>
      <c r="E25" s="18"/>
    </row>
    <row r="26" spans="2:6" x14ac:dyDescent="0.2">
      <c r="B26" s="18"/>
      <c r="C26" s="18"/>
      <c r="D26" s="18"/>
      <c r="E26" s="18"/>
    </row>
    <row r="27" spans="2:6" x14ac:dyDescent="0.2">
      <c r="B27" s="18"/>
      <c r="C27" s="18"/>
      <c r="D27" s="18"/>
      <c r="E27" s="18"/>
    </row>
    <row r="28" spans="2:6" x14ac:dyDescent="0.2">
      <c r="B28" s="18"/>
      <c r="C28" s="18"/>
      <c r="D28" s="18"/>
      <c r="E28" s="18"/>
    </row>
    <row r="29" spans="2:6" x14ac:dyDescent="0.2">
      <c r="B29" s="18"/>
      <c r="C29" s="18"/>
      <c r="D29" s="18"/>
      <c r="E29" s="18"/>
    </row>
    <row r="30" spans="2:6" x14ac:dyDescent="0.2">
      <c r="B30" s="18"/>
      <c r="C30" s="18"/>
      <c r="D30" s="18"/>
      <c r="E30" s="18"/>
    </row>
    <row r="31" spans="2:6" x14ac:dyDescent="0.2">
      <c r="B31" s="18"/>
      <c r="C31" s="18"/>
      <c r="D31" s="18"/>
      <c r="E31" s="18"/>
    </row>
    <row r="32" spans="2:6" x14ac:dyDescent="0.2">
      <c r="B32" s="18"/>
      <c r="C32" s="18"/>
      <c r="D32" s="18"/>
      <c r="E32" s="18"/>
    </row>
    <row r="33" spans="2:5" x14ac:dyDescent="0.2">
      <c r="B33" s="18"/>
      <c r="C33" s="18"/>
      <c r="D33" s="18"/>
      <c r="E33" s="18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36" spans="2:5" x14ac:dyDescent="0.2">
      <c r="B36" s="18"/>
      <c r="C36" s="18"/>
      <c r="D36" s="18"/>
      <c r="E36" s="18"/>
    </row>
    <row r="37" spans="2:5" x14ac:dyDescent="0.2">
      <c r="B37" s="18"/>
      <c r="C37" s="18"/>
      <c r="D37" s="18"/>
      <c r="E37" s="18"/>
    </row>
    <row r="38" spans="2:5" x14ac:dyDescent="0.2">
      <c r="B38" s="18"/>
      <c r="C38" s="18"/>
      <c r="D38" s="18"/>
      <c r="E38" s="18"/>
    </row>
    <row r="39" spans="2:5" x14ac:dyDescent="0.2">
      <c r="B39" s="18"/>
      <c r="C39" s="18"/>
      <c r="D39" s="18"/>
      <c r="E39" s="18"/>
    </row>
    <row r="40" spans="2:5" x14ac:dyDescent="0.2">
      <c r="B40" s="18"/>
      <c r="C40" s="18"/>
      <c r="D40" s="18"/>
      <c r="E40" s="18"/>
    </row>
    <row r="41" spans="2:5" x14ac:dyDescent="0.2">
      <c r="B41" s="18"/>
      <c r="C41" s="18"/>
      <c r="D41" s="18"/>
      <c r="E41" s="18"/>
    </row>
    <row r="42" spans="2:5" x14ac:dyDescent="0.2">
      <c r="B42" s="18"/>
      <c r="C42" s="18"/>
      <c r="D42" s="18"/>
      <c r="E42" s="18"/>
    </row>
    <row r="43" spans="2:5" x14ac:dyDescent="0.2">
      <c r="B43" s="18"/>
      <c r="C43" s="18"/>
      <c r="D43" s="18"/>
      <c r="E43" s="18"/>
    </row>
    <row r="44" spans="2:5" x14ac:dyDescent="0.2">
      <c r="B44" s="18"/>
      <c r="C44" s="18"/>
      <c r="D44" s="18"/>
      <c r="E44" s="18"/>
    </row>
    <row r="45" spans="2:5" x14ac:dyDescent="0.2">
      <c r="B45" s="18"/>
      <c r="C45" s="18"/>
      <c r="D45" s="18"/>
      <c r="E45" s="18"/>
    </row>
    <row r="46" spans="2:5" x14ac:dyDescent="0.2">
      <c r="B46" s="18"/>
      <c r="C46" s="18"/>
      <c r="D46" s="18"/>
      <c r="E46" s="18"/>
    </row>
    <row r="47" spans="2:5" x14ac:dyDescent="0.2">
      <c r="B47" s="18"/>
      <c r="C47" s="18"/>
      <c r="D47" s="18"/>
      <c r="E47" s="18"/>
    </row>
    <row r="48" spans="2:5" x14ac:dyDescent="0.2">
      <c r="B48" s="18"/>
      <c r="C48" s="18"/>
      <c r="D48" s="18"/>
      <c r="E48" s="18"/>
    </row>
    <row r="49" spans="2:9" x14ac:dyDescent="0.2">
      <c r="B49" s="18"/>
      <c r="C49" s="18"/>
      <c r="D49" s="18"/>
      <c r="E49" s="18"/>
    </row>
    <row r="50" spans="2:9" x14ac:dyDescent="0.2">
      <c r="B50" s="16"/>
      <c r="C50" s="16"/>
      <c r="D50" s="16"/>
      <c r="E50" s="16"/>
      <c r="F50" s="17"/>
      <c r="G50" s="17"/>
      <c r="H50" s="17"/>
      <c r="I50" s="1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29FB674483E4DBADE36D7EBC572FF" ma:contentTypeVersion="8" ma:contentTypeDescription="Create a new document." ma:contentTypeScope="" ma:versionID="57e38178a53866cdd1021d75f580dd02">
  <xsd:schema xmlns:xsd="http://www.w3.org/2001/XMLSchema" xmlns:xs="http://www.w3.org/2001/XMLSchema" xmlns:p="http://schemas.microsoft.com/office/2006/metadata/properties" xmlns:ns1="http://schemas.microsoft.com/sharepoint/v3" xmlns:ns2="0df43539-6499-4fac-8b02-dcce8bf97f22" xmlns:ns3="667f2ddd-76b4-4479-a41f-61aed0bfdbe3" targetNamespace="http://schemas.microsoft.com/office/2006/metadata/properties" ma:root="true" ma:fieldsID="74b426377dbfb8b6dc8b5f52e030700d" ns1:_="" ns2:_="" ns3:_="">
    <xsd:import namespace="http://schemas.microsoft.com/sharepoint/v3"/>
    <xsd:import namespace="0df43539-6499-4fac-8b02-dcce8bf97f22"/>
    <xsd:import namespace="667f2ddd-76b4-4479-a41f-61aed0bfd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43539-6499-4fac-8b02-dcce8bf97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f2ddd-76b4-4479-a41f-61aed0bfdb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7BCDE4-C23E-436D-9F12-C778C5C3DEFC}">
  <ds:schemaRefs>
    <ds:schemaRef ds:uri="http://www.w3.org/XML/1998/namespace"/>
    <ds:schemaRef ds:uri="http://purl.org/dc/terms/"/>
    <ds:schemaRef ds:uri="http://purl.org/dc/elements/1.1/"/>
    <ds:schemaRef ds:uri="0df43539-6499-4fac-8b02-dcce8bf97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67f2ddd-76b4-4479-a41f-61aed0bfdbe3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95E050-75FC-461A-90E1-A908F4460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A3AAD-EA1D-4591-AD61-C914F753C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43539-6499-4fac-8b02-dcce8bf97f22"/>
    <ds:schemaRef ds:uri="667f2ddd-76b4-4479-a41f-61aed0bfd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Kristian Kloster</cp:lastModifiedBy>
  <cp:revision/>
  <dcterms:created xsi:type="dcterms:W3CDTF">2017-12-01T09:54:14Z</dcterms:created>
  <dcterms:modified xsi:type="dcterms:W3CDTF">2022-03-22T18:44:43Z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0x01010035129FB674483E4DBADE36D7EBC572FF</vt:lpwstr>
  </property>
  <property fmtid="{D5CDD505-2E9C-101B-9397-08002B2CF9AE}" pid="3" name="MSIP_Label_8b789102-b36d-4001-a0c1-da111617c5e0_Enabled">
    <vt:lpwstr>true</vt:lpwstr>
  </property>
  <property fmtid="{D5CDD505-2E9C-101B-9397-08002B2CF9AE}" pid="4" name="MSIP_Label_8b789102-b36d-4001-a0c1-da111617c5e0_SetDate">
    <vt:lpwstr>2022-02-28T07:31:16Z</vt:lpwstr>
  </property>
  <property fmtid="{D5CDD505-2E9C-101B-9397-08002B2CF9AE}" pid="5" name="MSIP_Label_8b789102-b36d-4001-a0c1-da111617c5e0_Method">
    <vt:lpwstr>Privileged</vt:lpwstr>
  </property>
  <property fmtid="{D5CDD505-2E9C-101B-9397-08002B2CF9AE}" pid="6" name="MSIP_Label_8b789102-b36d-4001-a0c1-da111617c5e0_Name">
    <vt:lpwstr>Åpen-Ny</vt:lpwstr>
  </property>
  <property fmtid="{D5CDD505-2E9C-101B-9397-08002B2CF9AE}" pid="7" name="MSIP_Label_8b789102-b36d-4001-a0c1-da111617c5e0_SiteId">
    <vt:lpwstr>029d3bb5-f178-4934-a00b-89d080c06d20</vt:lpwstr>
  </property>
  <property fmtid="{D5CDD505-2E9C-101B-9397-08002B2CF9AE}" pid="8" name="MSIP_Label_8b789102-b36d-4001-a0c1-da111617c5e0_ActionId">
    <vt:lpwstr>94dfedb5-5ecf-41fc-b59b-f84b459b80b8</vt:lpwstr>
  </property>
  <property fmtid="{D5CDD505-2E9C-101B-9397-08002B2CF9AE}" pid="9" name="MSIP_Label_8b789102-b36d-4001-a0c1-da111617c5e0_ContentBits">
    <vt:lpwstr>0</vt:lpwstr>
  </property>
</Properties>
</file>