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M:\Risikostyring\Pilar 3\2021\"/>
    </mc:Choice>
  </mc:AlternateContent>
  <xr:revisionPtr revIDLastSave="0" documentId="13_ncr:1_{161490E2-1029-4E59-97FD-8D9096B39B2D}" xr6:coauthVersionLast="47" xr6:coauthVersionMax="47" xr10:uidLastSave="{00000000-0000-0000-0000-000000000000}"/>
  <bookViews>
    <workbookView xWindow="1035" yWindow="1815" windowWidth="21600" windowHeight="11385" tabRatio="726" xr2:uid="{00000000-000D-0000-FFFF-FFFF00000000}"/>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48"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 name="33" sheetId="49" r:id="rId34"/>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'10'!$A$1:$E$36</definedName>
    <definedName name="_xlnm.Print_Area" localSheetId="11">'11'!$A$1:$F$21</definedName>
    <definedName name="_xlnm.Print_Area" localSheetId="12">'12'!$A$3:$E$24</definedName>
    <definedName name="_xlnm.Print_Area" localSheetId="14">'14'!$A$1:$D$18</definedName>
    <definedName name="_xlnm.Print_Area" localSheetId="15">'15'!$A$17:$E$28</definedName>
    <definedName name="_xlnm.Print_Area" localSheetId="17">'17'!$A$1:$D$22</definedName>
    <definedName name="_xlnm.Print_Area" localSheetId="18">'18'!$A$1:$D$3</definedName>
    <definedName name="_xlnm.Print_Area" localSheetId="19">'19'!$A$1:$E$3</definedName>
    <definedName name="_xlnm.Print_Area" localSheetId="2">'2'!$A$1:$G$26</definedName>
    <definedName name="_xlnm.Print_Area" localSheetId="21">'21'!$A$1:$I$3</definedName>
    <definedName name="_xlnm.Print_Area" localSheetId="22">'22'!$A$1:$I$15</definedName>
    <definedName name="_xlnm.Print_Area" localSheetId="23">'23'!$A$1:$D$22</definedName>
    <definedName name="_xlnm.Print_Area" localSheetId="24">'24'!$A$1:$F$19</definedName>
    <definedName name="_xlnm.Print_Area" localSheetId="25">'25'!$A$1:$E$10</definedName>
    <definedName name="_xlnm.Print_Area" localSheetId="26">'26'!$A$1:$E$10</definedName>
    <definedName name="_xlnm.Print_Area" localSheetId="27">'27'!$A$1:$E$37</definedName>
    <definedName name="_xlnm.Print_Area" localSheetId="3">'3'!$A$1:$H$16</definedName>
    <definedName name="_xlnm.Print_Area" localSheetId="4">'4'!$A$1:$E$62</definedName>
    <definedName name="_xlnm.Print_Area" localSheetId="5">'5'!$A$1:$F$30</definedName>
    <definedName name="_xlnm.Print_Area" localSheetId="7">'7'!$A$1:$I$18</definedName>
    <definedName name="_xlnm.Print_Area" localSheetId="8">'8'!$A$1:$G$20</definedName>
    <definedName name="_xlnm.Print_Area" localSheetId="9">'9'!$A$1:$C$27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32" l="1"/>
  <c r="C19" i="45"/>
  <c r="K10" i="45"/>
  <c r="K9" i="45"/>
  <c r="C34" i="15"/>
  <c r="D34" i="15"/>
  <c r="E34" i="15"/>
  <c r="B34" i="15"/>
  <c r="C29" i="15"/>
  <c r="D29" i="15"/>
  <c r="E29" i="15"/>
  <c r="B29" i="15"/>
  <c r="C11" i="15"/>
  <c r="D11" i="15"/>
  <c r="E11" i="15"/>
  <c r="B11" i="15"/>
  <c r="C10" i="20"/>
  <c r="D10" i="20"/>
  <c r="E10" i="20"/>
  <c r="B10" i="20"/>
  <c r="E25" i="14"/>
  <c r="C25" i="14"/>
  <c r="C47" i="4"/>
  <c r="B47" i="4"/>
  <c r="J10" i="45"/>
  <c r="I10" i="45"/>
  <c r="G10" i="45"/>
  <c r="F10" i="45"/>
  <c r="E10" i="45"/>
  <c r="D10" i="45"/>
  <c r="K8" i="45"/>
  <c r="F41" i="39"/>
  <c r="E41" i="39"/>
  <c r="D41" i="39"/>
  <c r="C41" i="39"/>
  <c r="B41" i="39"/>
  <c r="C16" i="38"/>
  <c r="C109" i="38"/>
  <c r="C91" i="38"/>
  <c r="C110" i="38" s="1"/>
  <c r="C63" i="38"/>
  <c r="C81" i="38" s="1"/>
  <c r="C33" i="38"/>
  <c r="C20" i="38"/>
  <c r="C53" i="38" s="1"/>
  <c r="G11" i="28"/>
  <c r="F11" i="28"/>
  <c r="G9" i="6"/>
  <c r="F9" i="6"/>
  <c r="E9" i="6"/>
  <c r="D9" i="6"/>
  <c r="C9" i="6"/>
  <c r="E14" i="14"/>
  <c r="D14" i="14"/>
  <c r="C14" i="14"/>
  <c r="B37" i="4"/>
  <c r="B18" i="4"/>
  <c r="B29" i="4" s="1"/>
  <c r="B32" i="4" s="1"/>
  <c r="C10" i="31"/>
  <c r="B38" i="41" l="1"/>
  <c r="B39" i="41" s="1"/>
  <c r="G41" i="39"/>
  <c r="B39" i="4"/>
  <c r="C54" i="38"/>
  <c r="C119" i="38" s="1"/>
  <c r="C127" i="38" s="1"/>
  <c r="E27" i="14"/>
  <c r="C82" i="38" l="1"/>
  <c r="C120" i="38" s="1"/>
  <c r="C111" i="38" l="1"/>
  <c r="C121" i="38" s="1"/>
  <c r="F14" i="14" l="1"/>
  <c r="C37" i="4"/>
  <c r="C18" i="4"/>
  <c r="C29" i="4" s="1"/>
  <c r="D16" i="15" l="1"/>
  <c r="C16" i="15"/>
  <c r="B16" i="15"/>
  <c r="E16" i="15"/>
  <c r="C8" i="18"/>
  <c r="D8" i="18"/>
  <c r="E8" i="18"/>
  <c r="F8" i="18"/>
  <c r="B8" i="18"/>
  <c r="E17" i="18"/>
  <c r="D17" i="18"/>
  <c r="B17" i="18"/>
  <c r="F17" i="18"/>
  <c r="C17" i="18"/>
  <c r="D19" i="20"/>
  <c r="C19" i="20"/>
  <c r="B19" i="20"/>
  <c r="E19" i="20"/>
  <c r="A31" i="9" l="1"/>
  <c r="C32" i="4" l="1"/>
  <c r="C39" i="4" s="1"/>
</calcChain>
</file>

<file path=xl/sharedStrings.xml><?xml version="1.0" encoding="utf-8"?>
<sst xmlns="http://schemas.openxmlformats.org/spreadsheetml/2006/main" count="2119" uniqueCount="990">
  <si>
    <t>SpareBank 1 Næringskreditt AS</t>
  </si>
  <si>
    <t>Ownership percentage</t>
  </si>
  <si>
    <t>Book value</t>
  </si>
  <si>
    <r>
      <rPr>
        <sz val="9"/>
        <rFont val="Calibri"/>
        <family val="2"/>
      </rPr>
      <t>Amounts in NOK million</t>
    </r>
  </si>
  <si>
    <t>SpareBank 1 Gruppen</t>
  </si>
  <si>
    <t>Sandnes Sparebank</t>
  </si>
  <si>
    <t>Total</t>
  </si>
  <si>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</si>
  <si>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</si>
  <si>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</si>
  <si>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</si>
  <si>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Other equity</t>
    </r>
  </si>
  <si>
    <r>
      <rPr>
        <b/>
        <sz val="9"/>
        <rFont val="Calibri"/>
        <family val="2"/>
      </rPr>
      <t>Total recorded equity</t>
    </r>
  </si>
  <si>
    <r>
      <rPr>
        <sz val="9"/>
        <rFont val="Calibri"/>
        <family val="2"/>
      </rPr>
      <t>Deferred tax, goodwill and other intangible assets</t>
    </r>
  </si>
  <si>
    <r>
      <rPr>
        <sz val="9"/>
        <rFont val="Calibri"/>
        <family val="2"/>
      </rPr>
      <t>Deduction for allocated dividend</t>
    </r>
  </si>
  <si>
    <t>Value adjustments due to the requirements for prudent valuation</t>
  </si>
  <si>
    <r>
      <t>Hybrid Tier 1 bond</t>
    </r>
    <r>
      <rPr>
        <vertAlign val="superscript"/>
        <sz val="9"/>
        <rFont val="Calibri"/>
        <family val="2"/>
      </rPr>
      <t xml:space="preserve"> 1)</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</si>
  <si>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</si>
  <si>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</si>
  <si>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</si>
  <si>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</si>
  <si>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</si>
  <si>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</si>
  <si>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</si>
  <si>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</si>
  <si>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</si>
  <si>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t>Risk weighted assets</t>
  </si>
  <si>
    <t>Common equity Tier 1 capital requirement 4.5 %</t>
  </si>
  <si>
    <t>Buffer requirements</t>
  </si>
  <si>
    <t>Systemic risk buffer 3 %</t>
  </si>
  <si>
    <t>Combined buffer requirement</t>
  </si>
  <si>
    <t>Surplus CET1</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</si>
  <si>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</si>
  <si>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</si>
  <si>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</si>
  <si>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</si>
  <si>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</si>
  <si>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</si>
  <si>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</si>
  <si>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</si>
  <si>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</si>
  <si>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</si>
  <si>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rPr>
        <sz val="9"/>
        <rFont val="Calibri"/>
        <family val="2"/>
      </rPr>
      <t>(Amounts in NOK million)</t>
    </r>
  </si>
  <si>
    <r>
      <rPr>
        <b/>
        <sz val="9"/>
        <rFont val="Calibri"/>
        <family val="2"/>
      </rPr>
      <t>Consolidated</t>
    </r>
  </si>
  <si>
    <t>BN Bank</t>
  </si>
  <si>
    <t>Banking services for mass market customers</t>
  </si>
  <si>
    <t>Banking services for corporate customers</t>
  </si>
  <si>
    <t>Payment and settlement services</t>
  </si>
  <si>
    <t>Total</t>
  </si>
  <si>
    <t>Banking services for mass market customers</t>
  </si>
  <si>
    <t>Banking services for corporate customers</t>
  </si>
  <si>
    <t>Payment and settlement services</t>
  </si>
  <si>
    <t>Total</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</si>
  <si>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</si>
  <si>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</si>
  <si>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</si>
  <si>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</si>
  <si>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</si>
  <si>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Other enterprises</t>
  </si>
  <si>
    <t>Amounts in NOK million</t>
  </si>
  <si>
    <r>
      <rPr>
        <b/>
        <sz val="9"/>
        <rFont val="Calibri"/>
        <family val="2"/>
      </rPr>
      <t>Nominal value</t>
    </r>
  </si>
  <si>
    <t xml:space="preserve">Interest rate and currency instruments </t>
  </si>
  <si>
    <t>Credit value adjustment risk (CVA)</t>
  </si>
  <si>
    <t>Certificates and bonds</t>
  </si>
  <si>
    <t>Fixed-rate loans to customers</t>
  </si>
  <si>
    <t>Other</t>
  </si>
  <si>
    <t>9 - 12 months</t>
  </si>
  <si>
    <t>12 - 18 months</t>
  </si>
  <si>
    <t>18 - 24 months</t>
  </si>
  <si>
    <t>2 - 10 yr</t>
  </si>
  <si>
    <t>10 yr +</t>
  </si>
  <si>
    <t>Total interest-rate risk</t>
  </si>
  <si>
    <t>Currency</t>
  </si>
  <si>
    <t>NOK</t>
  </si>
  <si>
    <t>EUR</t>
  </si>
  <si>
    <t>USD</t>
  </si>
  <si>
    <t xml:space="preserve">CHF </t>
  </si>
  <si>
    <t>Øvrige</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</si>
  <si>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</si>
  <si>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</si>
  <si>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rFont val="Calibri"/>
        <family val="2"/>
      </rPr>
      <t>Agriculture/forestry</t>
    </r>
  </si>
  <si>
    <r>
      <rPr>
        <sz val="9"/>
        <rFont val="Calibri"/>
        <family val="2"/>
      </rPr>
      <t>Fisheries/fish farming</t>
    </r>
  </si>
  <si>
    <r>
      <rPr>
        <sz val="9"/>
        <rFont val="Calibri"/>
        <family val="2"/>
      </rPr>
      <t>Industry</t>
    </r>
  </si>
  <si>
    <r>
      <rPr>
        <sz val="9"/>
        <rFont val="Calibri"/>
        <family val="2"/>
      </rPr>
      <t>Wholesale and retail trade, hotels and restaurants</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</si>
  <si>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</si>
  <si>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</si>
  <si>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</si>
  <si>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Mass market</t>
    </r>
  </si>
  <si>
    <r>
      <rPr>
        <b/>
        <sz val="9"/>
        <rFont val="Calibri"/>
        <family val="2"/>
      </rPr>
      <t>Total</t>
    </r>
  </si>
  <si>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</si>
  <si>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</si>
  <si>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</si>
  <si>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</si>
  <si>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</si>
  <si>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</si>
  <si>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</si>
  <si>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</si>
  <si>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</si>
  <si>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</si>
  <si>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</si>
  <si>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Public sector and financial services</t>
    </r>
  </si>
  <si>
    <r>
      <rPr>
        <b/>
        <sz val="9"/>
        <rFont val="Calibri"/>
        <family val="2"/>
      </rPr>
      <t>Total for enterprises</t>
    </r>
  </si>
  <si>
    <r>
      <rPr>
        <sz val="9"/>
        <rFont val="Calibri"/>
        <family val="2"/>
      </rPr>
      <t>Mass market</t>
    </r>
  </si>
  <si>
    <r>
      <rPr>
        <b/>
        <sz val="9"/>
        <rFont val="Calibri"/>
        <family val="2"/>
      </rPr>
      <t>Total gross commitments, customers</t>
    </r>
  </si>
  <si>
    <t>A</t>
  </si>
  <si>
    <t>B</t>
  </si>
  <si>
    <t>C</t>
  </si>
  <si>
    <t>D</t>
  </si>
  <si>
    <t>E</t>
  </si>
  <si>
    <t>F</t>
  </si>
  <si>
    <t>G</t>
  </si>
  <si>
    <t>H</t>
  </si>
  <si>
    <t>I</t>
  </si>
  <si>
    <t>J</t>
  </si>
  <si>
    <t>K</t>
  </si>
  <si>
    <t>Specialised enterprises</t>
  </si>
  <si>
    <t>Mass market with mortgage on real estate</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</si>
  <si>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</si>
  <si>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</si>
  <si>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</si>
  <si>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</si>
  <si>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</si>
  <si>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</si>
  <si>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</si>
  <si>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</si>
  <si>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</si>
  <si>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</si>
  <si>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</si>
  <si>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sz val="9"/>
        <rFont val="Calibri"/>
        <family val="2"/>
      </rPr>
      <t>Unutilised credit</t>
    </r>
  </si>
  <si>
    <r>
      <rPr>
        <sz val="9"/>
        <rFont val="Calibri"/>
        <family val="2"/>
      </rPr>
      <t>Guarantees</t>
    </r>
  </si>
  <si>
    <r>
      <rPr>
        <sz val="9"/>
        <rFont val="Calibri"/>
        <family val="2"/>
      </rPr>
      <t>Governments (Norges Bank)</t>
    </r>
  </si>
  <si>
    <t xml:space="preserve">  -  </t>
  </si>
  <si>
    <r>
      <rPr>
        <sz val="9"/>
        <rFont val="Calibri"/>
        <family val="2"/>
      </rPr>
      <t>Institutions</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</si>
  <si>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</si>
  <si>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</si>
  <si>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</si>
  <si>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</si>
  <si>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b/>
        <sz val="9"/>
        <rFont val="Calibri"/>
        <family val="2"/>
      </rPr>
      <t>Gross commitments, customers</t>
    </r>
  </si>
  <si>
    <r>
      <rPr>
        <sz val="9"/>
        <rFont val="Calibri"/>
        <family val="2"/>
      </rPr>
      <t>Individual write-downs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</si>
  <si>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</si>
  <si>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</si>
  <si>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</si>
  <si>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</si>
  <si>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</si>
  <si>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</si>
  <si>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</si>
  <si>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</si>
  <si>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</si>
  <si>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</si>
  <si>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</si>
  <si>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</si>
  <si>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</si>
  <si>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</si>
  <si>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</si>
  <si>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</si>
  <si>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</si>
  <si>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</si>
  <si>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</si>
  <si>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</si>
  <si>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</si>
  <si>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</si>
  <si>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</si>
  <si>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</si>
  <si>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</si>
  <si>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</si>
  <si>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Other</t>
  </si>
  <si>
    <r>
      <rPr>
        <b/>
        <sz val="9"/>
        <rFont val="Calibri"/>
        <family val="2"/>
      </rPr>
      <t>Total gross commitments, customers</t>
    </r>
  </si>
  <si>
    <t>Investments</t>
  </si>
  <si>
    <r>
      <rPr>
        <b/>
        <sz val="9"/>
        <rFont val="Calibri"/>
        <family val="2"/>
      </rPr>
      <t>Financial investments at fair value through profit and loss</t>
    </r>
  </si>
  <si>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</si>
  <si>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</si>
  <si>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</si>
  <si>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</si>
  <si>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Total</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</si>
  <si>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</si>
  <si>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</si>
  <si>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</si>
  <si>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</si>
  <si>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</si>
  <si>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</si>
  <si>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</si>
  <si>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</si>
  <si>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t>IRB default level - PD (EAD-weighted)</t>
  </si>
  <si>
    <t>Principal</t>
  </si>
  <si>
    <r>
      <rPr>
        <b/>
        <sz val="9"/>
        <rFont val="Calibri"/>
        <family val="2"/>
      </rPr>
      <t>Terms</t>
    </r>
  </si>
  <si>
    <r>
      <rPr>
        <b/>
        <sz val="9"/>
        <rFont val="Calibri"/>
        <family val="2"/>
      </rPr>
      <t>Maturity</t>
    </r>
  </si>
  <si>
    <t>Non-perpetual</t>
  </si>
  <si>
    <r>
      <rPr>
        <b/>
        <sz val="9"/>
        <rFont val="Calibri"/>
        <family val="2"/>
      </rPr>
      <t>Total non-perpetual</t>
    </r>
  </si>
  <si>
    <r>
      <rPr>
        <b/>
        <sz val="9"/>
        <rFont val="Calibri"/>
        <family val="2"/>
      </rPr>
      <t>Subsidiaries</t>
    </r>
  </si>
  <si>
    <t>Number of shares</t>
  </si>
  <si>
    <t>Book value</t>
  </si>
  <si>
    <t>Voting rights</t>
  </si>
  <si>
    <t>Consolidation method</t>
  </si>
  <si>
    <t>Wholly consolidated companies</t>
  </si>
  <si>
    <t>EiendomsMegler 1 SR-Eiendom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</si>
  <si>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</si>
  <si>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</si>
  <si>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</si>
  <si>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</si>
  <si>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</si>
  <si>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</si>
  <si>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</si>
  <si>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</si>
  <si>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</si>
  <si>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</si>
  <si>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b/>
        <sz val="9"/>
        <rFont val="Calibri"/>
        <family val="2"/>
      </rPr>
      <t>Total</t>
    </r>
  </si>
  <si>
    <r>
      <rPr>
        <sz val="9"/>
        <rFont val="Calibri"/>
        <family val="2"/>
      </rPr>
      <t>Amounts in NOK million</t>
    </r>
  </si>
  <si>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</si>
  <si>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</si>
  <si>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</si>
  <si>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</si>
  <si>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t>Pillar 3 - Annex</t>
  </si>
  <si>
    <t>Tab</t>
  </si>
  <si>
    <t>Contents</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</si>
  <si>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</si>
  <si>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</si>
  <si>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</si>
  <si>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</si>
  <si>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</si>
  <si>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</si>
  <si>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</si>
  <si>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</si>
  <si>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</si>
  <si>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</si>
  <si>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</si>
  <si>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</si>
  <si>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</si>
  <si>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</si>
  <si>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</si>
  <si>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</si>
  <si>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</si>
  <si>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</si>
  <si>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Calculation of unweighted tier 1 capital ratio (leverage ratio)</t>
  </si>
  <si>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</si>
  <si>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</si>
  <si>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</si>
  <si>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Other assets</t>
    </r>
  </si>
  <si>
    <r>
      <rPr>
        <sz val="9"/>
        <rFont val="Calibri"/>
        <family val="2"/>
      </rPr>
      <t>Subordinated loan capital</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</si>
  <si>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</si>
  <si>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</si>
  <si>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</si>
  <si>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</si>
  <si>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</si>
  <si>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</si>
  <si>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</si>
  <si>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</si>
  <si>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</si>
  <si>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</si>
  <si>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</si>
  <si>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</si>
  <si>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</si>
  <si>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</si>
  <si>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</si>
  <si>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</si>
  <si>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</si>
  <si>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</si>
  <si>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</si>
  <si>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</si>
  <si>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</si>
  <si>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</si>
  <si>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</si>
  <si>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</si>
  <si>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</si>
  <si>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</si>
  <si>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</si>
  <si>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</si>
  <si>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</si>
  <si>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</si>
  <si>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</si>
  <si>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</si>
  <si>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</si>
  <si>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</si>
  <si>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</si>
  <si>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</si>
  <si>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</si>
  <si>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</si>
  <si>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</si>
  <si>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</si>
  <si>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</si>
  <si>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</si>
  <si>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</si>
  <si>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</si>
  <si>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</si>
  <si>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</si>
  <si>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</si>
  <si>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</si>
  <si>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</si>
  <si>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</si>
  <si>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</si>
  <si>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</si>
  <si>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</si>
  <si>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</si>
  <si>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</si>
  <si>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</si>
  <si>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</si>
  <si>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</si>
  <si>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</si>
  <si>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</si>
  <si>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</si>
  <si>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</si>
  <si>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</si>
  <si>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</si>
  <si>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</si>
  <si>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</si>
  <si>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</si>
  <si>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</si>
  <si>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</si>
  <si>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</si>
  <si>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</si>
  <si>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</si>
  <si>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</si>
  <si>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36 (1) (l)</t>
    </r>
  </si>
  <si>
    <r>
      <rPr>
        <sz val="9"/>
        <rFont val="Calibri"/>
        <family val="2"/>
      </rPr>
      <t>Total 26a and 26b</t>
    </r>
  </si>
  <si>
    <r>
      <rPr>
        <sz val="9"/>
        <rFont val="Calibri"/>
        <family val="2"/>
      </rPr>
      <t>26a</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</si>
  <si>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</si>
  <si>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</si>
  <si>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</si>
  <si>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</si>
  <si>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</si>
  <si>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</si>
  <si>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</si>
  <si>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36 (1) (j)</t>
    </r>
  </si>
  <si>
    <r>
      <rPr>
        <sz val="9"/>
        <rFont val="Calibri"/>
        <family val="2"/>
      </rPr>
      <t>Total row 7 to 20a, 21, 22, 25a, 25b, 26 and 27</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</si>
  <si>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</si>
  <si>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</si>
  <si>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</si>
  <si>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</si>
  <si>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</si>
  <si>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</si>
  <si>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</si>
  <si>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</si>
  <si>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</si>
  <si>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</si>
  <si>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</si>
  <si>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</si>
  <si>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</si>
  <si>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</si>
  <si>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</si>
  <si>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</si>
  <si>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</si>
  <si>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</si>
  <si>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</si>
  <si>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</si>
  <si>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</si>
  <si>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</si>
  <si>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</si>
  <si>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</si>
  <si>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</si>
  <si>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</si>
  <si>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</si>
  <si>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</si>
  <si>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</si>
  <si>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</si>
  <si>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</si>
  <si>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</si>
  <si>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</si>
  <si>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</si>
  <si>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</si>
  <si>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</si>
  <si>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</si>
  <si>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</si>
  <si>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</si>
  <si>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</si>
  <si>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</si>
  <si>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</si>
  <si>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</si>
  <si>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</si>
  <si>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</si>
  <si>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</si>
  <si>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</si>
  <si>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</si>
  <si>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</si>
  <si>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</si>
  <si>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</si>
  <si>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</si>
  <si>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</si>
  <si>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</si>
  <si>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</si>
  <si>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</si>
  <si>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</si>
  <si>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</si>
  <si>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</si>
  <si>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</si>
  <si>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</si>
  <si>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</si>
  <si>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</si>
  <si>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</si>
  <si>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</si>
  <si>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</si>
  <si>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</si>
  <si>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</si>
  <si>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</si>
  <si>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</si>
  <si>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</si>
  <si>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</si>
  <si>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</si>
  <si>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</si>
  <si>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</si>
  <si>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</si>
  <si>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</si>
  <si>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</si>
  <si>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</si>
  <si>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</si>
  <si>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</si>
  <si>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</si>
  <si>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</si>
  <si>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</si>
  <si>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</si>
  <si>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</si>
  <si>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</si>
  <si>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</si>
  <si>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</si>
  <si>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</si>
  <si>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</si>
  <si>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</si>
  <si>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</si>
  <si>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</si>
  <si>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</si>
  <si>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</si>
  <si>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</si>
  <si>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</si>
  <si>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</si>
  <si>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</si>
  <si>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</si>
  <si>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</si>
  <si>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</si>
  <si>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</si>
  <si>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</si>
  <si>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</si>
  <si>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</si>
  <si>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</si>
  <si>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</si>
  <si>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</si>
  <si>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</si>
  <si>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</si>
  <si>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</si>
  <si>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</si>
  <si>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</si>
  <si>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</si>
  <si>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</si>
  <si>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</si>
  <si>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</si>
  <si>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</si>
  <si>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</si>
  <si>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</si>
  <si>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</si>
  <si>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</si>
  <si>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</si>
  <si>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</si>
  <si>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</si>
  <si>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</si>
  <si>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</si>
  <si>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</si>
  <si>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sz val="9"/>
        <rFont val="Calibri"/>
        <family val="2"/>
      </rPr>
      <t>Unique identification code (e.g. CUSIP, ISIN or Bloomberg's identification code for private placements)</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</si>
  <si>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</si>
  <si>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</si>
  <si>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</si>
  <si>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</si>
  <si>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</si>
  <si>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</si>
  <si>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Rules that apply after the transitional period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</si>
  <si>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</si>
  <si>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</si>
  <si>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</si>
  <si>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</si>
  <si>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</si>
  <si>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Amounts included in primary capital (in million NOK from latest reporting date)</t>
    </r>
  </si>
  <si>
    <r>
      <rPr>
        <sz val="9"/>
        <rFont val="Calibri"/>
        <family val="2"/>
      </rPr>
      <t>Instrument's nominal value</t>
    </r>
  </si>
  <si>
    <r>
      <rPr>
        <sz val="9"/>
        <rFont val="Calibri"/>
        <family val="2"/>
      </rPr>
      <t>Issue price</t>
    </r>
  </si>
  <si>
    <r>
      <rPr>
        <sz val="9"/>
        <rFont val="Calibri"/>
        <family val="2"/>
      </rPr>
      <t>100 per cent</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</si>
  <si>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</si>
  <si>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</si>
  <si>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</si>
  <si>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</si>
  <si>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</si>
  <si>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</si>
  <si>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</si>
  <si>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</si>
  <si>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</si>
  <si>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</si>
  <si>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</si>
  <si>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</si>
  <si>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</si>
  <si>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</si>
  <si>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</si>
  <si>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</si>
  <si>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</si>
  <si>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</si>
  <si>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</si>
  <si>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</si>
  <si>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</si>
  <si>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Interest rates and any associated reference rates</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</si>
  <si>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</si>
  <si>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</si>
  <si>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</si>
  <si>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</si>
  <si>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</si>
  <si>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</si>
  <si>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</si>
  <si>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</si>
  <si>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</si>
  <si>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b/>
        <i/>
        <sz val="9"/>
        <rFont val="Calibri"/>
        <family val="2"/>
      </rPr>
      <t>Conversion/write-downs</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</si>
  <si>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</si>
  <si>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</si>
  <si>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</si>
  <si>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</si>
  <si>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</si>
  <si>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</si>
  <si>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</si>
  <si>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If write-down, levels that trigger a write-down</t>
    </r>
  </si>
  <si>
    <r>
      <rPr>
        <sz val="9"/>
        <rFont val="Calibri"/>
        <family val="2"/>
      </rPr>
      <t>If write-down, full or partial</t>
    </r>
  </si>
  <si>
    <r>
      <rPr>
        <sz val="9"/>
        <rFont val="Calibri"/>
        <family val="2"/>
      </rPr>
      <t>Full or partial</t>
    </r>
  </si>
  <si>
    <r>
      <rPr>
        <sz val="9"/>
        <rFont val="Calibri"/>
        <family val="2"/>
      </rPr>
      <t>Temporary</t>
    </r>
  </si>
  <si>
    <r>
      <rPr>
        <sz val="9"/>
        <rFont val="Calibri"/>
        <family val="2"/>
      </rPr>
      <t>Upon payment of dividends, full or partial redemption of tier 1 capital, the write up of tier 1 capital</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</si>
  <si>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</si>
  <si>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</si>
  <si>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</si>
  <si>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</si>
  <si>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</si>
  <si>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sz val="9"/>
        <rFont val="Calibri"/>
        <family val="2"/>
      </rPr>
      <t>Proportion of operational risk consolidated company</t>
    </r>
  </si>
  <si>
    <r>
      <rPr>
        <b/>
        <sz val="9"/>
        <rFont val="Calibri"/>
        <family val="2"/>
      </rPr>
      <t>Commitments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</si>
  <si>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</si>
  <si>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</si>
  <si>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</si>
  <si>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</si>
  <si>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</si>
  <si>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</si>
  <si>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</si>
  <si>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</si>
  <si>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</si>
  <si>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</si>
  <si>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t>Method of consolidation is the same for accounting purposes and capital adequacy purposes.</t>
  </si>
  <si>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</si>
  <si>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</si>
  <si>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</si>
  <si>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</si>
  <si>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</si>
  <si>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Calculation of unweighted tier 1 capital ratio (leverage ratio)</t>
  </si>
  <si>
    <t>SME enterprises</t>
  </si>
  <si>
    <t xml:space="preserve"> Commitment amount for each type of commitment, divided into geographic areas before deductions for write-downs.</t>
  </si>
  <si>
    <t xml:space="preserve"> Commitment amount for each type of commitment broken down by remaining maturity</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</si>
  <si>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</si>
  <si>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</si>
  <si>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</si>
  <si>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</si>
  <si>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The risk-weighted balance sheet for operational risk is calculated as a percentage of average earnings for each </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</si>
  <si>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</si>
  <si>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</si>
  <si>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</si>
  <si>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</si>
  <si>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</si>
  <si>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</si>
  <si>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SME mass market with mortgage on real estate</t>
  </si>
  <si>
    <t xml:space="preserve">Total </t>
  </si>
  <si>
    <t>SR-Boligkreditt AS</t>
  </si>
  <si>
    <t>Deduction in expected losses IRB less loss provisions</t>
  </si>
  <si>
    <t>Perpetual</t>
  </si>
  <si>
    <t xml:space="preserve">Is subordinate to ordinary non-subordinated debt, provided that the bonds with interest will have equal priority to other tier 2 capital and will be covered before the issuers tier 1 capital </t>
  </si>
  <si>
    <t>Tier 2</t>
  </si>
  <si>
    <t>no</t>
  </si>
  <si>
    <t>N/A</t>
  </si>
  <si>
    <t xml:space="preserve"> Tier 1</t>
  </si>
  <si>
    <t>Tier 1</t>
  </si>
  <si>
    <t>Full flexibility</t>
  </si>
  <si>
    <t>yes</t>
  </si>
  <si>
    <t>Full or partial</t>
  </si>
  <si>
    <t>Temporary</t>
  </si>
  <si>
    <t>Is subordinate to all other debt and shall, unless otherwise agreed or stated in government regulations, have priority equal to other hybrid capital. 
- Instruments in columns I and J have better priority</t>
  </si>
  <si>
    <t>1)</t>
  </si>
  <si>
    <t>SR-Boligkreditt</t>
  </si>
  <si>
    <t>Non-convertible</t>
  </si>
  <si>
    <t xml:space="preserve">Minimum regulatory capital requirements for operational risk </t>
  </si>
  <si>
    <t>Subordinated loan capital and hybrid Tier 1 bonds</t>
  </si>
  <si>
    <t>Commitment amount for each type of commitment, divided into geographic areas before deductions for write-downs</t>
  </si>
  <si>
    <t>Commitment amount for each type of commitment, broken down by sectors before deductions for write-downs.</t>
  </si>
  <si>
    <t>Commitment amount for each type of commitment broken down by remaining maturity</t>
  </si>
  <si>
    <t>Reconciliation of changes in changes in value and write-downs respectively for commitments with impairment</t>
  </si>
  <si>
    <t>Total commitment amount and percentage secured by mortgage, broken down by commitment categories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</si>
  <si>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</si>
  <si>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</si>
  <si>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</si>
  <si>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</si>
  <si>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</si>
  <si>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</si>
  <si>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</si>
  <si>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Covered bonds</t>
  </si>
  <si>
    <t>Equity positions</t>
  </si>
  <si>
    <t>EUR 50</t>
  </si>
  <si>
    <t xml:space="preserve">IRB default level - PD (unweighted) </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</si>
  <si>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</si>
  <si>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</si>
  <si>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</si>
  <si>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</si>
  <si>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</si>
  <si>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</si>
  <si>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</si>
  <si>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Visa Norge IFS</t>
  </si>
  <si>
    <t xml:space="preserve"> Composition of primary capital</t>
  </si>
  <si>
    <t>Interim result</t>
  </si>
  <si>
    <t xml:space="preserve">Unweighted Tier 1 capital </t>
  </si>
  <si>
    <t>XS1334772255</t>
  </si>
  <si>
    <t>mandatory</t>
  </si>
  <si>
    <t>cumulative</t>
  </si>
  <si>
    <t>1) Book value of the shares in the respective companies including indirect holdings is replaced by SpareBank 1 SR-Bank's share of the companies' items on the balance sheet.</t>
  </si>
  <si>
    <t>SFTs: Exposure according to CRR 429 (5) and 429 (8)</t>
  </si>
  <si>
    <t>SFTs: Add-on for counterparty credit risk according to CRR 429b (1)</t>
  </si>
  <si>
    <t>Derogation for SFTs: Add-on according to CRR 429b (4) and 222</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</si>
  <si>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</si>
  <si>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</si>
  <si>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</si>
  <si>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</si>
  <si>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</si>
  <si>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</si>
  <si>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</si>
  <si>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</si>
  <si>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</si>
  <si>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</si>
  <si>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</si>
  <si>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</si>
  <si>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</si>
  <si>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</si>
  <si>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</si>
  <si>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</si>
  <si>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</si>
  <si>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</si>
  <si>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</si>
  <si>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</si>
  <si>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</si>
  <si>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</si>
  <si>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</si>
  <si>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</si>
  <si>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 xml:space="preserve">Observed </t>
  </si>
  <si>
    <t>Average</t>
  </si>
  <si>
    <t xml:space="preserve">Predicted </t>
  </si>
  <si>
    <t>Year</t>
  </si>
  <si>
    <t>IRB default level - PD per default class (unweighted)</t>
  </si>
  <si>
    <t>HitecVision Asset Solutions LP</t>
  </si>
  <si>
    <t xml:space="preserve">IRB expected losses (EL) compared to actual net recognised losses  </t>
  </si>
  <si>
    <t>Mass market in total</t>
  </si>
  <si>
    <t>Investments in associated companies</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</si>
  <si>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</si>
  <si>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</si>
  <si>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</si>
  <si>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</si>
  <si>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</si>
  <si>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</si>
  <si>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</si>
  <si>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</si>
  <si>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</si>
  <si>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</si>
  <si>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</si>
  <si>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</si>
  <si>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</si>
  <si>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</si>
  <si>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</si>
  <si>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General credit commitments</t>
  </si>
  <si>
    <t>Securitisation commitments</t>
  </si>
  <si>
    <t>Capital requirements</t>
  </si>
  <si>
    <t>Weigts for capital requirement</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</si>
  <si>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</si>
  <si>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</si>
  <si>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</si>
  <si>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</si>
  <si>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BN Bank ASA </t>
    </r>
    <r>
      <rPr>
        <vertAlign val="superscript"/>
        <sz val="9"/>
        <rFont val="Calibri"/>
        <family val="2"/>
        <scheme val="minor"/>
      </rPr>
      <t>1)</t>
    </r>
  </si>
  <si>
    <t>SpareBank 1 SR-Bank ASA's share of BN Bank</t>
  </si>
  <si>
    <t xml:space="preserve">SpareBank 1 SR-Bank ASA's share of SpareBank 1 Kredittkort </t>
  </si>
  <si>
    <t>2) In some of the affiliated companies, reallocation based on sold lending is carried out at year-end, which means that the ownership changes as of 31 December. The book value of these companies</t>
  </si>
  <si>
    <t>Hybrid capital</t>
  </si>
  <si>
    <t>Hybrid capital not to be included in core (Tier 1) capital</t>
  </si>
  <si>
    <t xml:space="preserve">Hybrid capital   </t>
  </si>
  <si>
    <t>NO0010792476</t>
  </si>
  <si>
    <t>NOK 625 million</t>
  </si>
  <si>
    <t>NO0010799323</t>
  </si>
  <si>
    <t>NOK 150 million</t>
  </si>
  <si>
    <t>3-month NIBOR + 3.20%</t>
  </si>
  <si>
    <t>Within the maximum amount of disposal according to the CRDIV / CRR Regulations Section 6</t>
  </si>
  <si>
    <t>Hybrid capital qualifying as other approved core (Tier 1) capital</t>
  </si>
  <si>
    <t>Countercyclical capital buffer requirement</t>
  </si>
  <si>
    <t>Commitments in the trading portfolio</t>
  </si>
  <si>
    <t>Specialised enterprises*</t>
  </si>
  <si>
    <t>SpareBank1 SR-Bank ASA</t>
  </si>
  <si>
    <t>NO0010802382</t>
  </si>
  <si>
    <t>3-month NIBOR + 1.45%</t>
  </si>
  <si>
    <t xml:space="preserve">Of which tier 1 capital instruments that qualify as other approved tier 1 capital  </t>
  </si>
  <si>
    <t>Of which hybrid capital that qualify as other approved tier 1 capital</t>
  </si>
  <si>
    <t>SpareBank 1 Betaling</t>
  </si>
  <si>
    <t>Visa</t>
  </si>
  <si>
    <t>Local and regional governments, public authorities</t>
  </si>
  <si>
    <t>NOK 300</t>
  </si>
  <si>
    <t>NOK 625</t>
  </si>
  <si>
    <t>Value
31/12/2017</t>
  </si>
  <si>
    <t>Optimarin AS</t>
  </si>
  <si>
    <t>Offshore Merchant Partners Asset Yield Fund LP</t>
  </si>
  <si>
    <t>SR PE Feeder IV AS</t>
  </si>
  <si>
    <t>SpareBank 1 Markets</t>
  </si>
  <si>
    <t>Other strategic investments</t>
  </si>
  <si>
    <t>The Group's framework define quantitative targets for maximum potential loss by a parallel shift in interest rates of one percentage point.</t>
  </si>
  <si>
    <t>The total amount is NOK 85 million divided between NOK 50 million and NOK 35 million on the total balance of Treasury and SR-Bank Markets, respectively.</t>
  </si>
  <si>
    <t>The commercial risk is quantified and monitored continuously.</t>
  </si>
  <si>
    <t>Yes</t>
  </si>
  <si>
    <t>Convertible or non-convertible</t>
  </si>
  <si>
    <t>New categorization will be implemented together with adaptations to the new Basel Standard.</t>
  </si>
  <si>
    <t>Subordinated loan capital and hybrid Tier 1 bonds (hybrids) in foreign currencies are included in the Group's total currency position so that there is no currency risk associated with the loans.</t>
  </si>
  <si>
    <t>Capitalised costs associated with borrowing are reflected in the calculation of amortised cost.</t>
  </si>
  <si>
    <t>FinStart Nordic AS</t>
  </si>
  <si>
    <t>NOK 472 million</t>
  </si>
  <si>
    <t>NOK 700 million</t>
  </si>
  <si>
    <t>3)</t>
  </si>
  <si>
    <t xml:space="preserve">3) BN Bank performs a proportionate consolidation of the companies SB1 Boligkreditt and SB1 Kredittkort in its capital adequacy. BN Bank uses the cost method for accounting purposes. </t>
  </si>
  <si>
    <t>Countercyclical buffer 2 %</t>
  </si>
  <si>
    <t>SpareBank 1 Næringskreditt</t>
  </si>
  <si>
    <r>
      <t xml:space="preserve">1) </t>
    </r>
    <r>
      <rPr>
        <sz val="9"/>
        <rFont val="Calibri"/>
        <family val="2"/>
      </rPr>
      <t xml:space="preserve">SpareBank 1 SR-Bank group uses the standardised approach.  Other companies use the basic approach. </t>
    </r>
  </si>
  <si>
    <t>Bjergsted Terrasse AS</t>
  </si>
  <si>
    <t>Deduction for significant investments in other financial institutions</t>
  </si>
  <si>
    <t>Deduction for non-material investments in other financial institutions</t>
  </si>
  <si>
    <t>Stage 3</t>
  </si>
  <si>
    <t>NOK 300 million</t>
  </si>
  <si>
    <t>NOK 700</t>
  </si>
  <si>
    <t>Write-down of financial commitments</t>
  </si>
  <si>
    <t>Energy, oil and gas</t>
  </si>
  <si>
    <t>Shipping and other transport</t>
  </si>
  <si>
    <t>Building and construction</t>
  </si>
  <si>
    <t>Power and water supply</t>
  </si>
  <si>
    <t>Stage 1</t>
  </si>
  <si>
    <t>Stage 2</t>
  </si>
  <si>
    <t>Real estate</t>
  </si>
  <si>
    <t xml:space="preserve">Transfered to (from) Stage 1 </t>
  </si>
  <si>
    <t>Transfered to (from) Stage 2</t>
  </si>
  <si>
    <t>Transfered to (from) Stage 3</t>
  </si>
  <si>
    <t>Net new measurement of write-downs</t>
  </si>
  <si>
    <t>New issued or purchased loans</t>
  </si>
  <si>
    <t>Deducted loans</t>
  </si>
  <si>
    <t>Write-downs on loans and financial commitments</t>
  </si>
  <si>
    <t>Reconciliation of changes in value changes and write-downs</t>
  </si>
  <si>
    <t>Change in write-downs on loans</t>
  </si>
  <si>
    <t>Change in write-downs on financial commitments</t>
  </si>
  <si>
    <t>Write-downs by amortized cost - Corporates</t>
  </si>
  <si>
    <t>Write-downs by amortized cost - Retail</t>
  </si>
  <si>
    <t>RWA</t>
  </si>
  <si>
    <t xml:space="preserve">I </t>
  </si>
  <si>
    <t>Subtotal</t>
  </si>
  <si>
    <t>Total (all portfolios)</t>
  </si>
  <si>
    <t>Fair value loans</t>
  </si>
  <si>
    <t>Total write-downs on loans and financial commitments</t>
  </si>
  <si>
    <t>Of which</t>
  </si>
  <si>
    <t>Write-downs on loans</t>
  </si>
  <si>
    <t>Financial commitments - write-downs on guarantees, unused credit and commited loans</t>
  </si>
  <si>
    <t>Credit quality for exposures using IRB</t>
  </si>
  <si>
    <t>SME</t>
  </si>
  <si>
    <t>Other corporates</t>
  </si>
  <si>
    <t>Retail SME</t>
  </si>
  <si>
    <t>Retail pledged real estate</t>
  </si>
  <si>
    <t>Other retail</t>
  </si>
  <si>
    <t>Risk grade</t>
  </si>
  <si>
    <t>On balance - gross commitment amount</t>
  </si>
  <si>
    <t>Off balance - gross commitment amount</t>
  </si>
  <si>
    <t>Weighted average PD</t>
  </si>
  <si>
    <t>Weighted average LGD</t>
  </si>
  <si>
    <t>Average riskweight</t>
  </si>
  <si>
    <t>Expected loss</t>
  </si>
  <si>
    <t>HitecVision Private Equity IV LP</t>
  </si>
  <si>
    <t>Boost AI AS</t>
  </si>
  <si>
    <t>NO0010832421</t>
  </si>
  <si>
    <t>NO0010833486</t>
  </si>
  <si>
    <t>NOK 400 million</t>
  </si>
  <si>
    <t>3-month NIBOR + 3.50%</t>
  </si>
  <si>
    <t>BN Bank ASA</t>
  </si>
  <si>
    <t>NO0010834930</t>
  </si>
  <si>
    <t>Delkonsolidert nivå</t>
  </si>
  <si>
    <t>3-month NIBOR + 3.75 %</t>
  </si>
  <si>
    <t>3 mnd Nibor + 1.45 % p.a.</t>
  </si>
  <si>
    <t>3 mnd Nibor + 1.52 % p.a.</t>
  </si>
  <si>
    <t>6 mnd Euribor + 1.725 % p.a.</t>
  </si>
  <si>
    <t xml:space="preserve">Other financial investments </t>
  </si>
  <si>
    <t xml:space="preserve"> The effect on earnings of a positive parallel shift in the yield curve of one percentage point at the end of the last two years </t>
  </si>
  <si>
    <t>The actual changes in value for the individual commitment category and development from previous periods (IRB)</t>
  </si>
  <si>
    <t>Capitalised write-downs on loans and financial liabilities, broken down by geographical area</t>
  </si>
  <si>
    <t>Capitalised write-downs on loans and financial liabilities</t>
  </si>
  <si>
    <t>Capitalised write-downs on loans and financial liabilities, broken down by customer group</t>
  </si>
  <si>
    <t xml:space="preserve"> Consolidation basis</t>
  </si>
  <si>
    <t>Investments in joint ventures</t>
  </si>
  <si>
    <t xml:space="preserve"> The total commitment amount is defined as gross lending to customers + guarantees + unutilised credit in the Group, </t>
  </si>
  <si>
    <t>after any write-down and without taking account of any security pledged and the average size of the commitments during the period.</t>
  </si>
  <si>
    <t>Total commitment amount by type of commitment</t>
  </si>
  <si>
    <t xml:space="preserve"> Commitment amount for each type of commitment, broken down by sectors before deductions for write-downs</t>
  </si>
  <si>
    <t>Actual changes in value for the individual commitment category and development from previous periods (IRB)</t>
  </si>
  <si>
    <t xml:space="preserve"> Investments (equity positions outside the trading portfolio) by purpose</t>
  </si>
  <si>
    <t xml:space="preserve"> Summary of counterparty risk for derivatives etc. outside the trading portfolio.</t>
  </si>
  <si>
    <t xml:space="preserve"> if all financial instruments were measured at fair value</t>
  </si>
  <si>
    <t xml:space="preserve"> Relationship between primary capital in the financial statements and the primary capital that is calculated for capital adequacy purposes</t>
  </si>
  <si>
    <t>NO0010846025</t>
  </si>
  <si>
    <t>NOK 450 million</t>
  </si>
  <si>
    <t>Disclosure of renumeration</t>
  </si>
  <si>
    <t>Number</t>
  </si>
  <si>
    <t>Renumeration</t>
  </si>
  <si>
    <t>Of which variable renumeration</t>
  </si>
  <si>
    <t>Key employees</t>
  </si>
  <si>
    <t>Employees and elected representatives with duties of significant importance to the enterprise's risk exposure</t>
  </si>
  <si>
    <t>Employees responsible for independent control functions</t>
  </si>
  <si>
    <t>NO0010856164</t>
  </si>
  <si>
    <t>NOK 250 million</t>
  </si>
  <si>
    <t>3-month NIBOR + 3.35%</t>
  </si>
  <si>
    <t>If capital adequacy falls below 8.0% or core capital is below 5.125%</t>
  </si>
  <si>
    <t/>
  </si>
  <si>
    <t xml:space="preserve">In addition, the Norwegian FSA has established an individual Pillar 2 requirement of 1.7%. </t>
  </si>
  <si>
    <t xml:space="preserve">Regulatory capital </t>
  </si>
  <si>
    <t>Risk weighted assets for credit risk divided into commitment categories and subcategories</t>
  </si>
  <si>
    <r>
      <t xml:space="preserve">Minimum regulatory capital requirements for operational risk according to the standardised approach  </t>
    </r>
    <r>
      <rPr>
        <i/>
        <vertAlign val="superscript"/>
        <sz val="9"/>
        <rFont val="Calibri"/>
        <family val="2"/>
      </rPr>
      <t>1)</t>
    </r>
  </si>
  <si>
    <t>Core capital</t>
  </si>
  <si>
    <t>Capital adequacy</t>
  </si>
  <si>
    <t>Core capital adequacy</t>
  </si>
  <si>
    <t>Vestland</t>
  </si>
  <si>
    <t xml:space="preserve">Oslo/Viken </t>
  </si>
  <si>
    <t>Sum</t>
  </si>
  <si>
    <t>01/01/2019 - 31/12/2019</t>
  </si>
  <si>
    <t>Balance 01/01/</t>
  </si>
  <si>
    <t>Changes 01/01/ - 31/12/</t>
  </si>
  <si>
    <t>Balance 31/12/</t>
  </si>
  <si>
    <t xml:space="preserve">
Total losses of financial liabilities</t>
  </si>
  <si>
    <t xml:space="preserve">Total losses loans </t>
  </si>
  <si>
    <t>Oslo/Viken</t>
  </si>
  <si>
    <t xml:space="preserve">RWA after SMB discount </t>
  </si>
  <si>
    <t>Value
31/12/2019</t>
  </si>
  <si>
    <t>Change in value 
in 2019 (%)</t>
  </si>
  <si>
    <t xml:space="preserve"> The main contract terms and conditions for capital instruments</t>
  </si>
  <si>
    <t xml:space="preserve">Tier 2 </t>
  </si>
  <si>
    <t>NOK 50 million</t>
  </si>
  <si>
    <t>No</t>
  </si>
  <si>
    <r>
      <t>4,0</t>
    </r>
    <r>
      <rPr>
        <sz val="9"/>
        <rFont val="Calibri"/>
        <family val="2"/>
      </rPr>
      <t>% until 21/12/17, thereafter 6-month EURIBOR + 1,725%</t>
    </r>
  </si>
  <si>
    <t xml:space="preserve">3-month NIBOR + 1,52% </t>
  </si>
  <si>
    <t xml:space="preserve">3-month NIBOR + 1,45% </t>
  </si>
  <si>
    <t>NO0010866635</t>
  </si>
  <si>
    <t>NOK 600 million</t>
  </si>
  <si>
    <t>3-month NIBOR + 3.25%</t>
  </si>
  <si>
    <t>11.03.2020 
Regulatory or tax related call 
Call price 100</t>
  </si>
  <si>
    <t xml:space="preserve">SpareBank 1 SR-Bank ASA owns 35.02 % of BN Bank </t>
  </si>
  <si>
    <t>NO0010871445</t>
  </si>
  <si>
    <t xml:space="preserve">When the coverage of Tier 1 falls below 5,125%, Finanstilsynet may instruct write-downs. </t>
  </si>
  <si>
    <t>18/12/2024 
Regulatory or tax related call 
Call price 100</t>
  </si>
  <si>
    <t>3-month NIBOR + 1.37 %</t>
  </si>
  <si>
    <t>nei</t>
  </si>
  <si>
    <t>Acquisition method</t>
  </si>
  <si>
    <t>P/L not to be included in core (Tier 1) capital</t>
  </si>
  <si>
    <t>1)  SpareBank 1 SR-Bank's share</t>
  </si>
  <si>
    <t xml:space="preserve">  </t>
  </si>
  <si>
    <t>As at 31/12/2020</t>
  </si>
  <si>
    <t xml:space="preserve"> 31/12/2020</t>
  </si>
  <si>
    <t>31/12/2020 (According to IFRS 9)</t>
  </si>
  <si>
    <t xml:space="preserve">SpareBank 1 SR-Bank Forretningspartner AS </t>
  </si>
  <si>
    <t>As a result of Finanstilsynet's recommendation to the Ministry of Finance, section 4.6, the entire exposure to SB1 Payment</t>
  </si>
  <si>
    <t>is deductible in core tier 1 capital.</t>
  </si>
  <si>
    <t>Common equity Tier 1 capital</t>
  </si>
  <si>
    <t>Tier 1 capital</t>
  </si>
  <si>
    <t xml:space="preserve">business unit for the last three years.  Banking services for the retail market 12 %, banking services for the corporate market 15 % </t>
  </si>
  <si>
    <t>Retail</t>
  </si>
  <si>
    <t xml:space="preserve">Gross loans </t>
  </si>
  <si>
    <t>Unutilised credit and guarantees</t>
  </si>
  <si>
    <t>Fisheries/fish farming</t>
  </si>
  <si>
    <t>Industry</t>
  </si>
  <si>
    <t>Agriculture/forestry</t>
  </si>
  <si>
    <t>Service sector</t>
  </si>
  <si>
    <t>Wholesale and retail trade, hotels and restaurants</t>
  </si>
  <si>
    <t>Public sector and financial services</t>
  </si>
  <si>
    <t>Total for enterprises</t>
  </si>
  <si>
    <t>Total gross commitments, customers</t>
  </si>
  <si>
    <t>01/01/2020 - 31/12/2020</t>
  </si>
  <si>
    <t>Total 
31/12/2020</t>
  </si>
  <si>
    <t>2020 (IFRS 9)</t>
  </si>
  <si>
    <t>2010-2020</t>
  </si>
  <si>
    <t>Value
31/12/2020</t>
  </si>
  <si>
    <t>Change in value 
in 2020 (%)</t>
  </si>
  <si>
    <r>
      <rPr>
        <b/>
        <sz val="9"/>
        <rFont val="Calibri"/>
        <family val="2"/>
      </rPr>
      <t>Total financial derivatives</t>
    </r>
  </si>
  <si>
    <r>
      <rPr>
        <vertAlign val="superscript"/>
        <sz val="9"/>
        <rFont val="Calibri"/>
        <family val="2"/>
      </rPr>
      <t>1)</t>
    </r>
    <r>
      <rPr>
        <sz val="9"/>
        <rFont val="Calibri"/>
        <family val="2"/>
      </rPr>
      <t xml:space="preserve"> The risk-weighted balance sheet is calculated using the standard method.</t>
    </r>
  </si>
  <si>
    <t>Other loans and deposits</t>
  </si>
  <si>
    <t>Debt due to issue of securities</t>
  </si>
  <si>
    <t>Maturity</t>
  </si>
  <si>
    <t>0 -  3 months</t>
  </si>
  <si>
    <t>3 -  6 months</t>
  </si>
  <si>
    <t>6 -  9 months</t>
  </si>
  <si>
    <r>
      <rPr>
        <sz val="9"/>
        <rFont val="Calibri"/>
        <family val="2"/>
      </rPr>
      <t>9a</t>
    </r>
  </si>
  <si>
    <r>
      <rPr>
        <sz val="9"/>
        <rFont val="Calibri"/>
        <family val="2"/>
      </rPr>
      <t>9b</t>
    </r>
  </si>
  <si>
    <r>
      <rPr>
        <sz val="9"/>
        <rFont val="Calibri"/>
        <family val="2"/>
      </rPr>
      <t>If write-down, with final effect or temporary</t>
    </r>
  </si>
  <si>
    <r>
      <rPr>
        <sz val="9"/>
        <rFont val="Calibri"/>
        <family val="2"/>
      </rPr>
      <t>If temporary write-down, description of write-up mechanism</t>
    </r>
  </si>
  <si>
    <r>
      <rPr>
        <sz val="9"/>
        <rFont val="Calibri"/>
        <family val="2"/>
      </rPr>
      <t>The ranking of priorities during winding up (state type of instrument that has almost better priority)</t>
    </r>
  </si>
  <si>
    <r>
      <rPr>
        <sz val="9"/>
        <rFont val="Calibri"/>
        <family val="2"/>
      </rPr>
      <t>3a</t>
    </r>
  </si>
  <si>
    <r>
      <rPr>
        <sz val="9"/>
        <rFont val="Calibri"/>
        <family val="2"/>
      </rPr>
      <t>5a</t>
    </r>
  </si>
  <si>
    <r>
      <rPr>
        <sz val="9"/>
        <rFont val="Calibri"/>
        <family val="2"/>
      </rPr>
      <t>Foreseeable tax related to common equity tier 1 capital items (negative amount)</t>
    </r>
  </si>
  <si>
    <r>
      <rPr>
        <sz val="9"/>
        <rFont val="Calibri"/>
        <family val="2"/>
      </rPr>
      <t>Adjustments in common equity tier 1 capital due to transitional rules</t>
    </r>
  </si>
  <si>
    <r>
      <rPr>
        <sz val="9"/>
        <rFont val="Calibri"/>
        <family val="2"/>
      </rPr>
      <t>Transitional rules for regulatory filters related to unrealised gains and losses</t>
    </r>
  </si>
  <si>
    <r>
      <rPr>
        <sz val="9"/>
        <rFont val="Calibri"/>
        <family val="2"/>
      </rPr>
      <t>Excess deduction in other approved tier 1 capital (negative amount)</t>
    </r>
  </si>
  <si>
    <r>
      <rPr>
        <b/>
        <sz val="9"/>
        <rFont val="Calibri"/>
        <family val="2"/>
      </rPr>
      <t>Total regulatory adjustments in common equity tier 1 capital</t>
    </r>
  </si>
  <si>
    <r>
      <rPr>
        <b/>
        <sz val="9"/>
        <rFont val="Calibri"/>
        <family val="2"/>
      </rPr>
      <t>Common equity tier 1 capital</t>
    </r>
  </si>
  <si>
    <t>Cash and receivables from the central bank</t>
  </si>
  <si>
    <t>Loans to and receivables from financial institutions</t>
  </si>
  <si>
    <t>Loans to customers</t>
  </si>
  <si>
    <t>Financial derivatives</t>
  </si>
  <si>
    <t>Equities, units and other equity interests</t>
  </si>
  <si>
    <t>Investments in ownership interests</t>
  </si>
  <si>
    <t>Operations that will be sold</t>
  </si>
  <si>
    <t xml:space="preserve">Deferred tax benefit </t>
  </si>
  <si>
    <t>Intangible assets</t>
  </si>
  <si>
    <t>Total assets</t>
  </si>
  <si>
    <t xml:space="preserve">Liabilities </t>
  </si>
  <si>
    <t>Debt to financial institutions</t>
  </si>
  <si>
    <t>Deposits from customers</t>
  </si>
  <si>
    <t>Securities issued</t>
  </si>
  <si>
    <t>Deferred tax</t>
  </si>
  <si>
    <t>Other liabilities and book value of liabilities</t>
  </si>
  <si>
    <t>Subordinated loan capital</t>
  </si>
  <si>
    <t>Of which subordinated loan capital that qualifies as other approved tier 2 capital</t>
  </si>
  <si>
    <t>Of which subordinated loans under the transitional rules</t>
  </si>
  <si>
    <t>Of which tier 1 capital instruments under the transitional rules</t>
  </si>
  <si>
    <t>Total liabilities</t>
  </si>
  <si>
    <t>Equity</t>
  </si>
  <si>
    <t>Shareholders' equity</t>
  </si>
  <si>
    <t>Other equity</t>
  </si>
  <si>
    <t>Total equity</t>
  </si>
  <si>
    <t>Total liabilities and equity</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</si>
  <si>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</si>
  <si>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</si>
  <si>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</si>
  <si>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</si>
  <si>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</si>
  <si>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</si>
  <si>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</si>
  <si>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</si>
  <si>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</si>
  <si>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 xml:space="preserve">Norway </t>
  </si>
  <si>
    <t>Table 2: Enterprise specific countercyclical capital buffer</t>
  </si>
  <si>
    <t>2020 (According to IFRS 9)</t>
  </si>
  <si>
    <t>(Amounts in NOK million)</t>
  </si>
  <si>
    <t>31.12.2020</t>
  </si>
  <si>
    <t>Ownership percentage 1)   31/12/2020</t>
  </si>
  <si>
    <t>Capital requirements 2)  31/12/2020</t>
  </si>
  <si>
    <t>Capital adequacy percentage  31/12/2020</t>
  </si>
  <si>
    <t xml:space="preserve">
Non-controlling interests</t>
  </si>
  <si>
    <t xml:space="preserve">The common equity Tier 1 capital requirement consists of the common capital requirement of 4.5%, conservation buffer of 2.5%, systemic risk buffer of 4.5% and countercyclical buffer of 1.0%.  </t>
  </si>
  <si>
    <t>SpareBank 1 Kreditt</t>
  </si>
  <si>
    <t xml:space="preserve">is based on the share of profit in 2020, and this share of profit is used for dividend payments. </t>
  </si>
  <si>
    <t>SpareBank 1 Forvaltning</t>
  </si>
  <si>
    <t>Last update</t>
  </si>
  <si>
    <t>SpareBank 1 Kreditt AS</t>
  </si>
  <si>
    <t>SpareBank 1 Forvaltning AS</t>
  </si>
  <si>
    <t xml:space="preserve">SpareBank 1 Næringskreditt AS, SpareBank 1 Kreditt AS and Sparebank 1 Forvaltning use the standard approach for reporting capital adequacy. </t>
  </si>
  <si>
    <t xml:space="preserve">BN Bank AS uses the IRB approach in its capital adequacy reporting. </t>
  </si>
  <si>
    <t>Other financial institutions</t>
  </si>
  <si>
    <t xml:space="preserve">As a result of the Covid-19 situation, the countercyclical capital buffer was reduced by 1.5 percentage points in March 2020. </t>
  </si>
  <si>
    <t>Konsolidert</t>
  </si>
  <si>
    <t>SpareBank 1 SR-Bank ASA's share in SpareBank 1 Forvaltning</t>
  </si>
  <si>
    <t>Q4 2021</t>
  </si>
  <si>
    <t>Updated as of Q4 2021</t>
  </si>
  <si>
    <t>As at 31/12/2021</t>
  </si>
  <si>
    <t>SR-Forvaltning AS *</t>
  </si>
  <si>
    <t>Monio AS</t>
  </si>
  <si>
    <t xml:space="preserve">Ownership percentage 1)  31/12/2021 </t>
  </si>
  <si>
    <t>Capital requirements 2) 31/12/2021</t>
  </si>
  <si>
    <t>Capital adequacy percentage 31/12/2021</t>
  </si>
  <si>
    <t xml:space="preserve"> 31/12/2021</t>
  </si>
  <si>
    <t xml:space="preserve">Total minimum core tier 1 capital ratio requirement, including countercyclical capital buffer and Pilar 2 premiums, was 14.2% per 31/12/2021 for SpareBank 1 SR Bank. </t>
  </si>
  <si>
    <t>On 17 June 2021, the Ministry of Finance decided to increase the capital requirement for countercyclical capital buffer by 0.5 percentage points to 1.5 per cent with effect from 30 June 2022.</t>
  </si>
  <si>
    <t>In december 2021 the Ministry of Finance decided to increase the capital requirement for countercyclical capital buffer by 0.5 percentage points to 2.0 per cent with effect from 31 December 2022.</t>
  </si>
  <si>
    <t>Other risk exposures</t>
  </si>
  <si>
    <t>Funds</t>
  </si>
  <si>
    <t>Of a total of NOK 2 130 million in subordinated loan capital, NOK 2097 million counts as core (Tier 1) capital and NOK 2 097 million as non-perpetual subordinated capital.</t>
  </si>
  <si>
    <t>31/12/2021 (According to IFRS 9)</t>
  </si>
  <si>
    <t>01/01/2021 - 31/12/2021</t>
  </si>
  <si>
    <t>2021 (According to IFRS 9)</t>
  </si>
  <si>
    <t>2021 (IFRS 9)</t>
  </si>
  <si>
    <t>Total 
31/12/2021</t>
  </si>
  <si>
    <t>Write-downs by amortized cost - SME and Farming</t>
  </si>
  <si>
    <t>2011-2021</t>
  </si>
  <si>
    <t>Internally estimated unweighted LGD for defaulted loans on mass market with mortgage on real estate (without regulatory minimums) was 11,8% in 2020 and 12,6% in the years 2010-2020.</t>
  </si>
  <si>
    <t>Internally estimated EAD-weighted LGD for defaulted loans on mass market with mortgage on real estate (without regulatory minimums) was 12,8% in 2020 and 13,5 % in the years 2010-2020.</t>
  </si>
  <si>
    <t xml:space="preserve">LGD validation for fiscal year 2021 was not completed on reporting date. </t>
  </si>
  <si>
    <t>Value
31/12/2021</t>
  </si>
  <si>
    <t>Change in value 
in 2021 (%)</t>
  </si>
  <si>
    <t>SpareBank 1 Mobilitet Holding AS</t>
  </si>
  <si>
    <t>Value
2021</t>
  </si>
  <si>
    <t>Value
 2020</t>
  </si>
  <si>
    <r>
      <t xml:space="preserve">Risk weighted assets  2021 </t>
    </r>
    <r>
      <rPr>
        <b/>
        <vertAlign val="superscript"/>
        <sz val="9"/>
        <rFont val="Calibri"/>
        <family val="2"/>
      </rPr>
      <t>1)</t>
    </r>
  </si>
  <si>
    <r>
      <t xml:space="preserve">Risk weighted assets  2020 </t>
    </r>
    <r>
      <rPr>
        <vertAlign val="superscript"/>
        <sz val="9"/>
        <rFont val="Calibri"/>
        <family val="2"/>
      </rPr>
      <t>1)</t>
    </r>
  </si>
  <si>
    <t xml:space="preserve"> SpareBank 1 SR-Bank ASA Balance sheet after financial statements 31/12/2021</t>
  </si>
  <si>
    <t>SpareBank 1 SR-Bank ASA Balance sheet after capital ratio 31/12/2021</t>
  </si>
  <si>
    <t>Standard table for public disclosure of information about SpareBank 1 SR-Banks compliance with the requirements for countercyclical capital buffer as per 31/12/2021</t>
  </si>
  <si>
    <t>Abroad</t>
  </si>
  <si>
    <t>* SpareBank 1 SR-Bank has sold out of SR-Forvaltning AS in the fourth quarter of 2021</t>
  </si>
  <si>
    <t>SR-Forvaltning*</t>
  </si>
  <si>
    <t>(amount in mill. nok)</t>
  </si>
  <si>
    <t xml:space="preserve">The investments are treated equally for capital adequacy purposes except for the group's investments in BN Bank, SpareBank 1 Forvaltning and SpareBank 1 Kreditt. </t>
  </si>
  <si>
    <t>A proportionate consolidation is made in the group's capital adequacy. SpareBank 1 Næringskreditt was sold with effect from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</si>
</sst>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 #,##0_ ;_ * \-#,##0_ ;_ * &quot;-&quot;_ ;_ @_ "/>
    <numFmt numFmtId="165" formatCode="_(* #,##0_);_(* \(#,##0\);_(* &quot;-&quot;_);_(@_)"/>
    <numFmt numFmtId="166" formatCode="_(* #,##0.00_);_(* \(#,##0.00\);_(* &quot;-&quot;??_);_(@_)"/>
    <numFmt numFmtId="167" formatCode="#,##0;\(#,##0\);&quot;-&quot;"/>
    <numFmt numFmtId="168" formatCode="#,##0;[Red]\(#,##0\);0"/>
    <numFmt numFmtId="169" formatCode="_(* #,##0_);_(* \(#,##0\);_(* &quot; - &quot;_);_(@_)"/>
    <numFmt numFmtId="170" formatCode="0.0\ %"/>
    <numFmt numFmtId="171" formatCode="_(* #,##0_);_(* \(#,##0\);_(* &quot;-&quot;??_);_(@_)"/>
    <numFmt numFmtId="172" formatCode="#,##0.0"/>
    <numFmt numFmtId="173" formatCode="dd/mm/yyyy;@"/>
    <numFmt numFmtId="174" formatCode="dd\/mm\/yyyy"/>
    <numFmt numFmtId="175" formatCode="_ * #,##0_ ;_ * \-#,##0_ ;_ * &quot;-&quot;??_ ;_ @_ "/>
    <numFmt numFmtId="176" formatCode="_-* #,##0_-;\-* #,##0_-;_-* &quot;-&quot;??_-;_-@_-"/>
    <numFmt numFmtId="177" formatCode="_ * #,##0.00_ ;_ * \-#,##0.00_ ;_ * &quot;-&quot;??_ ;_ @_ "/>
  </numFmts>
  <fonts count="65">
    <font>
      <sz val="10"/>
      <name val="Verdana"/>
    </font>
    <font>
      <sz val="11"/>
      <color theme="1"/>
      <name val="Calibri"/>
      <family val="2"/>
      <scheme val="minor"/>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vertAlign val="superscript"/>
      <sz val="9"/>
      <name val="Calibri"/>
      <family val="2"/>
    </font>
    <font>
      <sz val="9"/>
      <color rgb="FF000000"/>
      <name val="Calibri"/>
      <family val="2"/>
    </font>
    <font>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
      <sz val="8"/>
      <name val="Arial"/>
      <family val="2"/>
    </font>
    <font>
      <sz val="12"/>
      <name val="Times New Roman"/>
      <family val="1"/>
    </font>
    <font>
      <sz val="11"/>
      <color indexed="8"/>
      <name val="Calibri"/>
      <family val="2"/>
    </font>
    <font>
      <b/>
      <sz val="10"/>
      <color theme="1"/>
      <name val="Calibri"/>
      <family val="2"/>
      <scheme val="minor"/>
    </font>
    <font>
      <b/>
      <sz val="8"/>
      <name val="Arial"/>
      <family val="2"/>
    </font>
    <font>
      <sz val="16"/>
      <color rgb="FF44546A"/>
      <name val="Calibri Light"/>
      <family val="2"/>
    </font>
    <font>
      <b/>
      <sz val="9"/>
      <color rgb="FFFF0000"/>
      <name val="Calibri"/>
      <family val="2"/>
      <scheme val="minor"/>
    </font>
    <font>
      <sz val="12"/>
      <color indexed="8"/>
      <name val="Gill Sans"/>
    </font>
    <font>
      <sz val="21"/>
      <color rgb="FF222222"/>
      <name val="Inherit"/>
    </font>
    <font>
      <i/>
      <sz val="9"/>
      <color rgb="FF000000"/>
      <name val="Arial"/>
      <family val="2"/>
    </font>
    <font>
      <vertAlign val="superscript"/>
      <sz val="12"/>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rgb="FFCCECFF"/>
        <bgColor indexed="64"/>
      </patternFill>
    </fill>
  </fills>
  <borders count="46">
    <border>
      <left/>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bottom style="thin">
        <color auto="1"/>
      </bottom>
      <diagonal/>
    </border>
    <border>
      <left style="thin">
        <color auto="1"/>
      </left>
      <right style="hair">
        <color indexed="64"/>
      </right>
      <top/>
      <bottom style="thin">
        <color indexed="64"/>
      </bottom>
      <diagonal/>
    </border>
    <border>
      <left style="hair">
        <color indexed="64"/>
      </left>
      <right style="hair">
        <color indexed="64"/>
      </right>
      <top/>
      <bottom style="thin">
        <color indexed="64"/>
      </bottom>
      <diagonal/>
    </border>
    <border>
      <left style="thin">
        <color auto="1"/>
      </left>
      <right style="hair">
        <color auto="1"/>
      </right>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right style="hair">
        <color auto="1"/>
      </right>
      <top style="hair">
        <color indexed="64"/>
      </top>
      <bottom style="hair">
        <color indexed="64"/>
      </bottom>
      <diagonal/>
    </border>
    <border>
      <left/>
      <right style="hair">
        <color auto="1"/>
      </right>
      <top style="hair">
        <color indexed="64"/>
      </top>
      <bottom style="thin">
        <color indexed="64"/>
      </bottom>
      <diagonal/>
    </border>
    <border>
      <left/>
      <right style="hair">
        <color auto="1"/>
      </right>
      <top/>
      <bottom style="thin">
        <color indexed="64"/>
      </bottom>
      <diagonal/>
    </border>
    <border>
      <left style="thin">
        <color auto="1"/>
      </left>
      <right style="thin">
        <color auto="1"/>
      </right>
      <top style="thin">
        <color auto="1"/>
      </top>
      <bottom/>
      <diagonal/>
    </border>
    <border>
      <left style="thin">
        <color auto="1"/>
      </left>
      <right style="hair">
        <color auto="1"/>
      </right>
      <top style="hair">
        <color indexed="64"/>
      </top>
      <bottom/>
      <diagonal/>
    </border>
    <border>
      <left/>
      <right style="hair">
        <color auto="1"/>
      </right>
      <top style="hair">
        <color indexed="64"/>
      </top>
      <bottom/>
      <diagonal/>
    </border>
    <border>
      <left style="hair">
        <color indexed="64"/>
      </left>
      <right style="hair">
        <color indexed="64"/>
      </right>
      <top style="hair">
        <color indexed="64"/>
      </top>
      <bottom/>
      <diagonal/>
    </border>
    <border>
      <left style="thin">
        <color auto="1"/>
      </left>
      <right style="hair">
        <color indexed="64"/>
      </right>
      <top style="thin">
        <color auto="1"/>
      </top>
      <bottom style="thin">
        <color indexed="64"/>
      </bottom>
      <diagonal/>
    </border>
    <border>
      <left/>
      <right style="hair">
        <color indexed="64"/>
      </right>
      <top style="thin">
        <color auto="1"/>
      </top>
      <bottom style="thin">
        <color indexed="64"/>
      </bottom>
      <diagonal/>
    </border>
    <border>
      <left style="hair">
        <color indexed="64"/>
      </left>
      <right style="hair">
        <color indexed="64"/>
      </right>
      <top style="thin">
        <color auto="1"/>
      </top>
      <bottom style="thin">
        <color indexed="64"/>
      </bottom>
      <diagonal/>
    </border>
    <border>
      <left/>
      <right/>
      <top style="thin">
        <color auto="1"/>
      </top>
      <bottom style="thin">
        <color indexed="64"/>
      </bottom>
      <diagonal/>
    </border>
  </borders>
  <cellStyleXfs count="28">
    <xf numFmtId="0" fontId="0" fillId="0" borderId="0"/>
    <xf numFmtId="169" fontId="7" fillId="0" borderId="0" applyFill="0" applyBorder="0">
      <alignment horizontal="right" vertical="top"/>
    </xf>
    <xf numFmtId="0" fontId="8" fillId="0" borderId="0">
      <alignment horizontal="center" wrapText="1"/>
    </xf>
    <xf numFmtId="165" fontId="7" fillId="0" borderId="0" applyFill="0" applyBorder="0" applyAlignment="0" applyProtection="0">
      <alignment horizontal="right" vertical="top"/>
    </xf>
    <xf numFmtId="167" fontId="6" fillId="0" borderId="0"/>
    <xf numFmtId="0" fontId="7" fillId="0" borderId="0" applyFill="0" applyBorder="0">
      <alignment horizontal="left" vertical="top"/>
    </xf>
    <xf numFmtId="168" fontId="5" fillId="0" borderId="0"/>
    <xf numFmtId="0" fontId="9" fillId="0" borderId="0"/>
    <xf numFmtId="0" fontId="7" fillId="0" borderId="0"/>
    <xf numFmtId="0" fontId="9"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0" fontId="5" fillId="6" borderId="11" applyNumberFormat="0" applyFont="0" applyBorder="0">
      <alignment horizontal="center" vertical="center"/>
    </xf>
    <xf numFmtId="9" fontId="3" fillId="0" borderId="0" applyFont="0" applyFill="0" applyBorder="0" applyAlignment="0" applyProtection="0"/>
    <xf numFmtId="9" fontId="2" fillId="0" borderId="0" applyFont="0" applyFill="0" applyBorder="0" applyAlignment="0" applyProtection="0"/>
    <xf numFmtId="0" fontId="51" fillId="0" borderId="0" applyNumberFormat="0" applyFill="0" applyBorder="0" applyAlignment="0" applyProtection="0"/>
    <xf numFmtId="0" fontId="54" fillId="0" borderId="0"/>
    <xf numFmtId="0" fontId="55" fillId="0" borderId="0"/>
    <xf numFmtId="0" fontId="55" fillId="0" borderId="0"/>
    <xf numFmtId="166" fontId="56" fillId="0" borderId="0" applyFont="0" applyFill="0" applyBorder="0" applyAlignment="0" applyProtection="0"/>
    <xf numFmtId="0" fontId="59" fillId="0" borderId="0" applyNumberFormat="0" applyFill="0" applyBorder="0" applyAlignment="0" applyProtection="0"/>
    <xf numFmtId="0" fontId="1" fillId="0" borderId="0"/>
    <xf numFmtId="3" fontId="61" fillId="0" borderId="0"/>
    <xf numFmtId="177" fontId="5" fillId="0" borderId="0" applyFont="0" applyFill="0" applyBorder="0" applyAlignment="0" applyProtection="0"/>
    <xf numFmtId="0" fontId="1" fillId="0" borderId="0"/>
    <xf numFmtId="177" fontId="5" fillId="0" borderId="0" applyFont="0" applyFill="0" applyBorder="0" applyAlignment="0" applyProtection="0"/>
  </cellStyleXfs>
  <cellXfs count="884">
    <xf numFmtId="0" fontId="0" fillId="0" borderId="0" xfId="0"/>
    <xf numFmtId="0" fontId="11" fillId="2" borderId="5" xfId="0" applyFont="1" applyFill="1" applyBorder="1"/>
    <xf numFmtId="0" fontId="11" fillId="0" borderId="0" xfId="5" applyFont="1" applyFill="1">
      <alignment horizontal="left" vertical="top"/>
    </xf>
    <xf numFmtId="164" fontId="12" fillId="0" borderId="0" xfId="1" applyNumberFormat="1" applyFont="1" applyFill="1" applyAlignment="1">
      <alignment vertical="top"/>
    </xf>
    <xf numFmtId="164" fontId="11" fillId="0" borderId="0" xfId="1" applyNumberFormat="1" applyFont="1" applyFill="1" applyAlignment="1">
      <alignment vertical="top"/>
    </xf>
    <xf numFmtId="0" fontId="11" fillId="0" borderId="0" xfId="5" applyFont="1" applyFill="1" applyAlignment="1">
      <alignment horizontal="left" vertical="top"/>
    </xf>
    <xf numFmtId="0" fontId="12" fillId="0" borderId="6" xfId="5" applyFont="1" applyFill="1" applyBorder="1" applyAlignment="1">
      <alignment horizontal="left" vertical="top"/>
    </xf>
    <xf numFmtId="164" fontId="11" fillId="0" borderId="6" xfId="1" applyNumberFormat="1" applyFont="1" applyFill="1" applyBorder="1" applyAlignment="1">
      <alignment vertical="top"/>
    </xf>
    <xf numFmtId="0" fontId="12" fillId="0" borderId="0" xfId="5" applyFont="1" applyFill="1">
      <alignment horizontal="left" vertical="top"/>
    </xf>
    <xf numFmtId="0" fontId="11" fillId="0" borderId="0" xfId="5" applyFont="1" applyFill="1" applyBorder="1" applyAlignment="1">
      <alignment horizontal="left" vertical="top"/>
    </xf>
    <xf numFmtId="164" fontId="12" fillId="0" borderId="0" xfId="1" applyNumberFormat="1" applyFont="1" applyFill="1" applyBorder="1" applyAlignment="1">
      <alignment vertical="top"/>
    </xf>
    <xf numFmtId="164" fontId="11" fillId="0" borderId="0" xfId="1" applyNumberFormat="1" applyFont="1" applyFill="1" applyBorder="1" applyAlignment="1">
      <alignment vertical="top"/>
    </xf>
    <xf numFmtId="0" fontId="12" fillId="0" borderId="0" xfId="5" applyFont="1" applyFill="1" applyBorder="1" applyAlignment="1">
      <alignment horizontal="left" vertical="top"/>
    </xf>
    <xf numFmtId="0" fontId="12" fillId="2" borderId="0" xfId="0" applyFont="1" applyFill="1" applyBorder="1"/>
    <xf numFmtId="0" fontId="11" fillId="2" borderId="0" xfId="0" applyFont="1" applyFill="1" applyBorder="1"/>
    <xf numFmtId="0" fontId="12" fillId="0" borderId="5" xfId="5" applyFont="1" applyFill="1" applyBorder="1">
      <alignment horizontal="left" vertical="top"/>
    </xf>
    <xf numFmtId="0" fontId="11" fillId="2" borderId="0" xfId="0" applyFont="1" applyFill="1"/>
    <xf numFmtId="3" fontId="11" fillId="3" borderId="0" xfId="0" applyNumberFormat="1" applyFont="1" applyFill="1"/>
    <xf numFmtId="0" fontId="11" fillId="3" borderId="0" xfId="0" applyFont="1" applyFill="1"/>
    <xf numFmtId="0" fontId="11" fillId="2" borderId="4" xfId="0" applyFont="1" applyFill="1" applyBorder="1"/>
    <xf numFmtId="0" fontId="12" fillId="2" borderId="0" xfId="0" applyFont="1" applyFill="1"/>
    <xf numFmtId="3" fontId="12" fillId="3" borderId="0" xfId="0" applyNumberFormat="1" applyFont="1" applyFill="1" applyAlignment="1">
      <alignment horizontal="right"/>
    </xf>
    <xf numFmtId="0" fontId="11" fillId="0" borderId="0" xfId="5" applyFont="1" applyFill="1" applyAlignment="1">
      <alignment horizontal="center" vertical="top"/>
    </xf>
    <xf numFmtId="169" fontId="11" fillId="0" borderId="0" xfId="1" applyFont="1" applyFill="1" applyAlignment="1">
      <alignment vertical="top"/>
    </xf>
    <xf numFmtId="10" fontId="11" fillId="0" borderId="0" xfId="1" applyNumberFormat="1" applyFont="1" applyFill="1" applyAlignment="1">
      <alignment vertical="top"/>
    </xf>
    <xf numFmtId="0" fontId="11" fillId="0" borderId="0" xfId="0" applyFont="1"/>
    <xf numFmtId="168" fontId="11" fillId="2" borderId="0" xfId="6" applyFont="1" applyFill="1"/>
    <xf numFmtId="167" fontId="11" fillId="2" borderId="0" xfId="4" applyFont="1" applyFill="1" applyBorder="1"/>
    <xf numFmtId="168" fontId="11" fillId="2" borderId="0" xfId="6" applyFont="1" applyFill="1" applyBorder="1"/>
    <xf numFmtId="168" fontId="12" fillId="2" borderId="0" xfId="6" applyFont="1" applyFill="1" applyBorder="1"/>
    <xf numFmtId="168" fontId="12" fillId="0" borderId="0" xfId="6" applyFont="1" applyFill="1" applyBorder="1" applyAlignment="1">
      <alignment horizontal="right"/>
    </xf>
    <xf numFmtId="168" fontId="11" fillId="0" borderId="0" xfId="6" applyFont="1" applyFill="1" applyBorder="1"/>
    <xf numFmtId="168" fontId="11" fillId="0" borderId="0" xfId="6" applyFont="1" applyFill="1" applyBorder="1" applyAlignment="1">
      <alignment horizontal="right"/>
    </xf>
    <xf numFmtId="167" fontId="12" fillId="0" borderId="0" xfId="4" applyFont="1" applyFill="1" applyBorder="1" applyAlignment="1">
      <alignment horizontal="left"/>
    </xf>
    <xf numFmtId="167" fontId="12" fillId="0" borderId="0" xfId="8" applyNumberFormat="1" applyFont="1" applyFill="1" applyBorder="1" applyAlignment="1"/>
    <xf numFmtId="0" fontId="12" fillId="0" borderId="0" xfId="2" applyFont="1" applyFill="1" applyBorder="1" applyAlignment="1">
      <alignment horizontal="right"/>
    </xf>
    <xf numFmtId="0" fontId="11" fillId="0" borderId="0" xfId="2" applyFont="1" applyFill="1" applyBorder="1" applyAlignment="1">
      <alignment horizontal="right"/>
    </xf>
    <xf numFmtId="0" fontId="12" fillId="0" borderId="0" xfId="5" applyNumberFormat="1" applyFont="1" applyFill="1" applyBorder="1" applyAlignment="1">
      <alignment horizontal="left" vertical="top"/>
    </xf>
    <xf numFmtId="0" fontId="11" fillId="0" borderId="0" xfId="5" applyFont="1" applyFill="1" applyBorder="1">
      <alignment horizontal="left" vertical="top"/>
    </xf>
    <xf numFmtId="0" fontId="11" fillId="0" borderId="0" xfId="5" applyFont="1" applyFill="1" applyBorder="1" applyAlignment="1">
      <alignment horizontal="right" vertical="top" wrapText="1"/>
    </xf>
    <xf numFmtId="169" fontId="12" fillId="0" borderId="0" xfId="1" applyFont="1" applyFill="1" applyBorder="1">
      <alignment horizontal="right" vertical="top"/>
    </xf>
    <xf numFmtId="169" fontId="11" fillId="0" borderId="0" xfId="1" applyFont="1" applyFill="1" applyBorder="1">
      <alignment horizontal="right" vertical="top"/>
    </xf>
    <xf numFmtId="0" fontId="11" fillId="2" borderId="0" xfId="5" applyNumberFormat="1" applyFont="1" applyFill="1" applyBorder="1">
      <alignment horizontal="left" vertical="top"/>
    </xf>
    <xf numFmtId="3" fontId="15" fillId="0" borderId="0" xfId="0" applyNumberFormat="1" applyFont="1" applyFill="1" applyBorder="1" applyAlignment="1">
      <alignment horizontal="right"/>
    </xf>
    <xf numFmtId="0" fontId="11" fillId="0" borderId="0" xfId="1" applyNumberFormat="1" applyFont="1" applyFill="1" applyBorder="1" applyAlignment="1">
      <alignment vertical="top"/>
    </xf>
    <xf numFmtId="169" fontId="11" fillId="0" borderId="0" xfId="3" applyNumberFormat="1" applyFont="1" applyFill="1" applyBorder="1">
      <alignment horizontal="right" vertical="top"/>
    </xf>
    <xf numFmtId="0" fontId="12" fillId="0" borderId="0" xfId="5" applyNumberFormat="1" applyFont="1" applyFill="1" applyBorder="1">
      <alignment horizontal="left" vertical="top"/>
    </xf>
    <xf numFmtId="0" fontId="12" fillId="0" borderId="0" xfId="5" applyFont="1" applyFill="1" applyBorder="1">
      <alignment horizontal="left" vertical="top"/>
    </xf>
    <xf numFmtId="0" fontId="11" fillId="0" borderId="0" xfId="5" applyFont="1" applyFill="1" applyBorder="1" applyAlignment="1">
      <alignment horizontal="left" vertical="top" wrapText="1"/>
    </xf>
    <xf numFmtId="3" fontId="16" fillId="0" borderId="0" xfId="0" applyNumberFormat="1" applyFont="1" applyFill="1" applyBorder="1" applyAlignment="1">
      <alignment horizontal="right"/>
    </xf>
    <xf numFmtId="0" fontId="11" fillId="0" borderId="0" xfId="5" applyNumberFormat="1" applyFont="1" applyFill="1" applyBorder="1">
      <alignment horizontal="left" vertical="top"/>
    </xf>
    <xf numFmtId="0" fontId="12" fillId="0" borderId="0" xfId="5" quotePrefix="1" applyNumberFormat="1" applyFont="1" applyFill="1" applyBorder="1" applyAlignment="1">
      <alignment horizontal="left" vertical="top"/>
    </xf>
    <xf numFmtId="0" fontId="12" fillId="0" borderId="0" xfId="5" applyFont="1" applyFill="1" applyBorder="1" applyAlignment="1">
      <alignment horizontal="left" vertical="top" wrapText="1"/>
    </xf>
    <xf numFmtId="0" fontId="11" fillId="0" borderId="0" xfId="5" applyNumberFormat="1" applyFont="1" applyFill="1" applyBorder="1" applyAlignment="1">
      <alignment horizontal="left" vertical="top"/>
    </xf>
    <xf numFmtId="169" fontId="17" fillId="0" borderId="0" xfId="1" applyFont="1" applyFill="1" applyBorder="1" applyAlignment="1">
      <alignment horizontal="right" vertical="top"/>
    </xf>
    <xf numFmtId="169" fontId="18" fillId="0" borderId="0" xfId="1" applyFont="1" applyFill="1" applyBorder="1" applyAlignment="1">
      <alignment horizontal="right" vertical="top"/>
    </xf>
    <xf numFmtId="168" fontId="11" fillId="0" borderId="0" xfId="6" applyFont="1" applyFill="1" applyBorder="1" applyAlignment="1">
      <alignment vertical="top"/>
    </xf>
    <xf numFmtId="169" fontId="19" fillId="0" borderId="0" xfId="1" applyFont="1" applyFill="1" applyBorder="1" applyAlignment="1">
      <alignment horizontal="right" vertical="top"/>
    </xf>
    <xf numFmtId="169" fontId="20" fillId="0" borderId="0" xfId="1" applyFont="1" applyFill="1" applyBorder="1" applyAlignment="1">
      <alignment horizontal="right" vertical="top"/>
    </xf>
    <xf numFmtId="167" fontId="11" fillId="0" borderId="0" xfId="5" applyNumberFormat="1" applyFont="1" applyFill="1" applyBorder="1">
      <alignment horizontal="left" vertical="top"/>
    </xf>
    <xf numFmtId="167" fontId="12" fillId="0" borderId="0" xfId="5" applyNumberFormat="1" applyFont="1" applyFill="1" applyBorder="1">
      <alignment horizontal="left" vertical="top"/>
    </xf>
    <xf numFmtId="0" fontId="11" fillId="0" borderId="0" xfId="0" applyFont="1" applyFill="1" applyBorder="1"/>
    <xf numFmtId="168" fontId="11" fillId="0" borderId="0" xfId="6" applyFont="1" applyFill="1"/>
    <xf numFmtId="0" fontId="14" fillId="2" borderId="0" xfId="0" applyFont="1" applyFill="1" applyBorder="1" applyAlignment="1">
      <alignment vertical="top"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wrapText="1"/>
    </xf>
    <xf numFmtId="0" fontId="12" fillId="2" borderId="0" xfId="0" applyFont="1" applyFill="1" applyBorder="1" applyAlignment="1">
      <alignment horizontal="right" wrapText="1"/>
    </xf>
    <xf numFmtId="0" fontId="11" fillId="2" borderId="0" xfId="0" applyFont="1" applyFill="1" applyAlignment="1"/>
    <xf numFmtId="0" fontId="12" fillId="2" borderId="0" xfId="0" applyFont="1" applyFill="1" applyBorder="1" applyAlignment="1">
      <alignment horizontal="right"/>
    </xf>
    <xf numFmtId="0" fontId="12" fillId="2" borderId="0" xfId="0" applyFont="1" applyFill="1" applyBorder="1" applyAlignment="1">
      <alignment horizontal="center" wrapText="1"/>
    </xf>
    <xf numFmtId="0" fontId="12" fillId="2" borderId="5" xfId="0" applyFont="1" applyFill="1" applyBorder="1" applyAlignment="1">
      <alignment horizontal="left" wrapText="1"/>
    </xf>
    <xf numFmtId="14" fontId="11" fillId="2" borderId="0" xfId="0" applyNumberFormat="1" applyFont="1" applyFill="1" applyBorder="1" applyAlignment="1">
      <alignment horizontal="right"/>
    </xf>
    <xf numFmtId="0" fontId="11" fillId="2" borderId="0" xfId="0" applyFont="1" applyFill="1" applyBorder="1" applyAlignment="1">
      <alignment horizontal="left"/>
    </xf>
    <xf numFmtId="3" fontId="11" fillId="2" borderId="0" xfId="0" applyNumberFormat="1" applyFont="1" applyFill="1" applyBorder="1" applyAlignment="1">
      <alignment wrapText="1"/>
    </xf>
    <xf numFmtId="0" fontId="11" fillId="2" borderId="0" xfId="0" applyFont="1" applyFill="1" applyBorder="1" applyAlignment="1">
      <alignment vertical="top" wrapText="1"/>
    </xf>
    <xf numFmtId="0" fontId="11" fillId="2" borderId="0" xfId="0" applyFont="1" applyFill="1" applyBorder="1" applyAlignment="1">
      <alignment wrapText="1"/>
    </xf>
    <xf numFmtId="3" fontId="12" fillId="2" borderId="0" xfId="0" applyNumberFormat="1" applyFont="1" applyFill="1" applyBorder="1" applyAlignment="1">
      <alignment wrapText="1"/>
    </xf>
    <xf numFmtId="3" fontId="11" fillId="2" borderId="0" xfId="0" applyNumberFormat="1" applyFont="1" applyFill="1" applyAlignment="1"/>
    <xf numFmtId="3" fontId="11" fillId="2" borderId="0" xfId="0" applyNumberFormat="1" applyFont="1" applyFill="1"/>
    <xf numFmtId="0" fontId="11" fillId="2" borderId="0" xfId="0" applyFont="1" applyFill="1" applyBorder="1" applyAlignment="1"/>
    <xf numFmtId="3" fontId="11" fillId="2" borderId="0" xfId="0" applyNumberFormat="1" applyFont="1" applyFill="1" applyBorder="1" applyAlignment="1"/>
    <xf numFmtId="0" fontId="12" fillId="2" borderId="6" xfId="0" applyFont="1" applyFill="1" applyBorder="1" applyAlignment="1"/>
    <xf numFmtId="3" fontId="12" fillId="2" borderId="0" xfId="0" applyNumberFormat="1" applyFont="1" applyFill="1" applyBorder="1" applyAlignment="1"/>
    <xf numFmtId="0" fontId="14" fillId="2" borderId="0" xfId="0" applyFont="1" applyFill="1"/>
    <xf numFmtId="0" fontId="12" fillId="2" borderId="0" xfId="0" applyFont="1" applyFill="1" applyBorder="1" applyAlignment="1">
      <alignment wrapText="1"/>
    </xf>
    <xf numFmtId="0" fontId="12" fillId="2" borderId="5" xfId="0" applyFont="1" applyFill="1" applyBorder="1"/>
    <xf numFmtId="0" fontId="12" fillId="2" borderId="5" xfId="0" applyFont="1" applyFill="1" applyBorder="1" applyAlignment="1">
      <alignment horizontal="center"/>
    </xf>
    <xf numFmtId="0" fontId="12" fillId="2" borderId="5" xfId="0" applyFont="1" applyFill="1" applyBorder="1" applyAlignment="1">
      <alignment horizontal="center" wrapText="1"/>
    </xf>
    <xf numFmtId="0" fontId="12" fillId="2" borderId="0" xfId="0" applyFont="1" applyFill="1" applyBorder="1" applyAlignment="1"/>
    <xf numFmtId="9" fontId="11" fillId="2" borderId="0" xfId="0" applyNumberFormat="1" applyFont="1" applyFill="1" applyBorder="1" applyAlignment="1">
      <alignment horizontal="right"/>
    </xf>
    <xf numFmtId="0" fontId="11" fillId="2" borderId="0" xfId="0" applyFont="1" applyFill="1" applyBorder="1" applyAlignment="1">
      <alignment horizontal="right"/>
    </xf>
    <xf numFmtId="3" fontId="11" fillId="2" borderId="0" xfId="0" applyNumberFormat="1" applyFont="1" applyFill="1" applyBorder="1" applyAlignment="1">
      <alignment horizontal="right"/>
    </xf>
    <xf numFmtId="0" fontId="12" fillId="2" borderId="6" xfId="0" applyFont="1" applyFill="1" applyBorder="1"/>
    <xf numFmtId="3" fontId="12" fillId="2" borderId="6" xfId="0" applyNumberFormat="1" applyFont="1" applyFill="1" applyBorder="1" applyAlignment="1"/>
    <xf numFmtId="9" fontId="11" fillId="2" borderId="6" xfId="0" applyNumberFormat="1" applyFont="1" applyFill="1" applyBorder="1" applyAlignment="1">
      <alignment horizontal="right"/>
    </xf>
    <xf numFmtId="0" fontId="11" fillId="2" borderId="6" xfId="0" applyFont="1" applyFill="1" applyBorder="1" applyAlignment="1">
      <alignment horizontal="right"/>
    </xf>
    <xf numFmtId="0" fontId="12" fillId="3" borderId="0" xfId="0" applyFont="1" applyFill="1" applyBorder="1" applyAlignment="1">
      <alignment horizontal="left"/>
    </xf>
    <xf numFmtId="0" fontId="11" fillId="3" borderId="0" xfId="0" applyFont="1" applyFill="1" applyBorder="1"/>
    <xf numFmtId="0" fontId="11" fillId="3" borderId="0" xfId="0" applyFont="1" applyFill="1" applyBorder="1" applyAlignment="1">
      <alignment horizontal="left"/>
    </xf>
    <xf numFmtId="0" fontId="11" fillId="3" borderId="0" xfId="0" applyFont="1" applyFill="1" applyBorder="1" applyAlignment="1"/>
    <xf numFmtId="9" fontId="11" fillId="3" borderId="0" xfId="0" applyNumberFormat="1" applyFont="1" applyFill="1" applyBorder="1" applyAlignment="1">
      <alignment horizontal="right"/>
    </xf>
    <xf numFmtId="14" fontId="12" fillId="2" borderId="5" xfId="0" applyNumberFormat="1" applyFont="1" applyFill="1" applyBorder="1" applyAlignment="1">
      <alignment horizontal="right" wrapText="1"/>
    </xf>
    <xf numFmtId="14" fontId="11" fillId="2" borderId="5" xfId="0" applyNumberFormat="1" applyFont="1" applyFill="1" applyBorder="1" applyAlignment="1">
      <alignment horizontal="right" wrapText="1"/>
    </xf>
    <xf numFmtId="0" fontId="13" fillId="2" borderId="0" xfId="0" applyFont="1" applyFill="1" applyBorder="1" applyAlignment="1">
      <alignment horizontal="left"/>
    </xf>
    <xf numFmtId="0" fontId="12" fillId="2" borderId="0" xfId="0" applyFont="1" applyFill="1" applyBorder="1" applyAlignment="1">
      <alignment horizontal="right" vertical="top"/>
    </xf>
    <xf numFmtId="0" fontId="11" fillId="2" borderId="0" xfId="0" applyFont="1" applyFill="1" applyBorder="1" applyAlignment="1">
      <alignment horizontal="right" vertical="top"/>
    </xf>
    <xf numFmtId="0" fontId="12" fillId="2" borderId="0" xfId="0" applyFont="1" applyFill="1" applyBorder="1" applyAlignment="1">
      <alignment horizontal="left"/>
    </xf>
    <xf numFmtId="0" fontId="12" fillId="2" borderId="6" xfId="0" applyFont="1" applyFill="1" applyBorder="1" applyAlignment="1">
      <alignment horizontal="left"/>
    </xf>
    <xf numFmtId="0" fontId="11" fillId="2" borderId="0" xfId="0" applyFont="1" applyFill="1" applyAlignment="1">
      <alignment vertical="top" wrapText="1"/>
    </xf>
    <xf numFmtId="0" fontId="12" fillId="2" borderId="5" xfId="0" applyFont="1" applyFill="1" applyBorder="1" applyAlignment="1">
      <alignment horizontal="left"/>
    </xf>
    <xf numFmtId="0" fontId="11" fillId="2" borderId="0" xfId="0" applyFont="1" applyFill="1" applyAlignment="1">
      <alignment horizontal="right"/>
    </xf>
    <xf numFmtId="168" fontId="12" fillId="2" borderId="0" xfId="6" applyFont="1" applyFill="1"/>
    <xf numFmtId="168" fontId="11" fillId="0" borderId="0" xfId="6" applyFont="1" applyFill="1" applyAlignment="1">
      <alignment horizontal="right"/>
    </xf>
    <xf numFmtId="167" fontId="12" fillId="0" borderId="1" xfId="8" applyNumberFormat="1" applyFont="1" applyFill="1" applyBorder="1" applyAlignment="1"/>
    <xf numFmtId="168" fontId="12" fillId="0" borderId="1" xfId="6" applyFont="1" applyFill="1" applyBorder="1" applyAlignment="1">
      <alignment horizontal="right"/>
    </xf>
    <xf numFmtId="0" fontId="12" fillId="0" borderId="1" xfId="2" applyFont="1" applyFill="1" applyBorder="1" applyAlignment="1">
      <alignment horizontal="right"/>
    </xf>
    <xf numFmtId="0" fontId="11" fillId="0" borderId="1" xfId="2" applyFont="1" applyFill="1" applyBorder="1" applyAlignment="1">
      <alignment horizontal="right"/>
    </xf>
    <xf numFmtId="164" fontId="12" fillId="0" borderId="0" xfId="4" applyNumberFormat="1" applyFont="1" applyFill="1" applyBorder="1"/>
    <xf numFmtId="0" fontId="11" fillId="0" borderId="0" xfId="5" applyFont="1" applyFill="1" applyAlignment="1">
      <alignment horizontal="right" vertical="top" wrapText="1"/>
    </xf>
    <xf numFmtId="169" fontId="12" fillId="0" borderId="0" xfId="1" applyFont="1" applyFill="1">
      <alignment horizontal="right" vertical="top"/>
    </xf>
    <xf numFmtId="169" fontId="11" fillId="0" borderId="0" xfId="1" applyFont="1" applyFill="1">
      <alignment horizontal="right" vertical="top"/>
    </xf>
    <xf numFmtId="164" fontId="11" fillId="0" borderId="0" xfId="5" applyNumberFormat="1" applyFont="1" applyFill="1">
      <alignment horizontal="left" vertical="top"/>
    </xf>
    <xf numFmtId="169" fontId="11" fillId="0" borderId="0" xfId="1" applyFont="1" applyFill="1" applyAlignment="1">
      <alignment horizontal="left" vertical="top"/>
    </xf>
    <xf numFmtId="169" fontId="11" fillId="0" borderId="3" xfId="1" applyFont="1" applyFill="1" applyBorder="1" applyAlignment="1">
      <alignment horizontal="left" vertical="top"/>
    </xf>
    <xf numFmtId="0" fontId="12" fillId="0" borderId="3" xfId="5" applyFont="1" applyFill="1" applyBorder="1">
      <alignment horizontal="left" vertical="top"/>
    </xf>
    <xf numFmtId="0" fontId="11" fillId="0" borderId="0" xfId="5" applyFont="1" applyFill="1" applyAlignment="1">
      <alignment horizontal="left" vertical="top" wrapText="1"/>
    </xf>
    <xf numFmtId="164" fontId="11" fillId="0" borderId="0" xfId="5" applyNumberFormat="1" applyFont="1" applyFill="1" applyAlignment="1">
      <alignment horizontal="left" vertical="top"/>
    </xf>
    <xf numFmtId="169" fontId="18" fillId="0" borderId="0" xfId="1" applyFont="1" applyFill="1" applyAlignment="1">
      <alignment horizontal="left" vertical="top"/>
    </xf>
    <xf numFmtId="169" fontId="17" fillId="0" borderId="0" xfId="1" applyFont="1" applyFill="1" applyAlignment="1">
      <alignment horizontal="right" vertical="top"/>
    </xf>
    <xf numFmtId="169" fontId="18" fillId="0" borderId="0" xfId="1" applyFont="1" applyFill="1" applyAlignment="1">
      <alignment horizontal="right" vertical="top"/>
    </xf>
    <xf numFmtId="0" fontId="11" fillId="0" borderId="0" xfId="0" applyFont="1" applyFill="1"/>
    <xf numFmtId="168" fontId="23" fillId="0" borderId="0" xfId="6" applyFont="1" applyFill="1"/>
    <xf numFmtId="168" fontId="12" fillId="0" borderId="0" xfId="6" applyFont="1" applyFill="1"/>
    <xf numFmtId="0" fontId="12" fillId="2" borderId="5" xfId="0" applyFont="1" applyFill="1" applyBorder="1" applyAlignment="1">
      <alignment horizontal="right"/>
    </xf>
    <xf numFmtId="3" fontId="12" fillId="2" borderId="0" xfId="0" applyNumberFormat="1" applyFont="1" applyFill="1" applyBorder="1" applyAlignment="1">
      <alignment horizontal="right"/>
    </xf>
    <xf numFmtId="3" fontId="12" fillId="2" borderId="6" xfId="0" applyNumberFormat="1" applyFont="1" applyFill="1" applyBorder="1" applyAlignment="1">
      <alignment horizontal="right"/>
    </xf>
    <xf numFmtId="170" fontId="11" fillId="2" borderId="0" xfId="10" applyNumberFormat="1" applyFont="1" applyFill="1"/>
    <xf numFmtId="4" fontId="11" fillId="2" borderId="0" xfId="0" applyNumberFormat="1" applyFont="1" applyFill="1"/>
    <xf numFmtId="0" fontId="11" fillId="2" borderId="0" xfId="0" applyFont="1" applyFill="1" applyAlignment="1">
      <alignment horizontal="left" vertical="top" wrapText="1"/>
    </xf>
    <xf numFmtId="0" fontId="12" fillId="0" borderId="5" xfId="0" applyFont="1" applyFill="1" applyBorder="1" applyAlignment="1">
      <alignment horizontal="right" wrapText="1"/>
    </xf>
    <xf numFmtId="0" fontId="11" fillId="2" borderId="0" xfId="0" quotePrefix="1" applyFont="1" applyFill="1"/>
    <xf numFmtId="0" fontId="11" fillId="2" borderId="7" xfId="0" applyFont="1" applyFill="1" applyBorder="1" applyAlignment="1">
      <alignment vertical="top"/>
    </xf>
    <xf numFmtId="9" fontId="11" fillId="2" borderId="0" xfId="10" applyFont="1" applyFill="1"/>
    <xf numFmtId="0" fontId="11" fillId="2" borderId="0" xfId="0" applyFont="1" applyFill="1" applyAlignment="1">
      <alignment horizontal="left"/>
    </xf>
    <xf numFmtId="0" fontId="11" fillId="2" borderId="1" xfId="0" applyFont="1" applyFill="1" applyBorder="1"/>
    <xf numFmtId="0" fontId="12" fillId="2" borderId="1" xfId="0" applyFont="1" applyFill="1" applyBorder="1" applyAlignment="1">
      <alignment horizontal="left" wrapText="1"/>
    </xf>
    <xf numFmtId="0" fontId="11" fillId="3" borderId="1" xfId="0" applyFont="1" applyFill="1" applyBorder="1" applyAlignment="1">
      <alignment vertical="top" wrapText="1"/>
    </xf>
    <xf numFmtId="3" fontId="11" fillId="3" borderId="1" xfId="11" applyNumberFormat="1" applyFont="1" applyFill="1" applyBorder="1" applyAlignment="1">
      <alignment horizontal="right" vertical="top" wrapText="1"/>
    </xf>
    <xf numFmtId="3" fontId="12" fillId="2" borderId="0" xfId="0" applyNumberFormat="1" applyFont="1" applyFill="1" applyBorder="1"/>
    <xf numFmtId="0" fontId="12" fillId="2" borderId="5" xfId="0" applyFont="1" applyFill="1" applyBorder="1" applyAlignment="1">
      <alignment horizontal="center" vertical="top" wrapText="1"/>
    </xf>
    <xf numFmtId="3" fontId="11" fillId="2" borderId="0" xfId="0" applyNumberFormat="1" applyFont="1" applyFill="1" applyBorder="1" applyAlignment="1">
      <alignment horizontal="right" wrapText="1"/>
    </xf>
    <xf numFmtId="0" fontId="14" fillId="2" borderId="0" xfId="0" applyFont="1" applyFill="1" applyBorder="1"/>
    <xf numFmtId="0" fontId="11" fillId="2" borderId="2" xfId="0" applyFont="1" applyFill="1" applyBorder="1"/>
    <xf numFmtId="49" fontId="12" fillId="2" borderId="0" xfId="0" applyNumberFormat="1" applyFont="1" applyFill="1" applyBorder="1"/>
    <xf numFmtId="0" fontId="11" fillId="2" borderId="0" xfId="0" applyFont="1" applyFill="1" applyBorder="1" applyAlignment="1">
      <alignment horizontal="center"/>
    </xf>
    <xf numFmtId="170" fontId="11" fillId="2" borderId="0" xfId="0" applyNumberFormat="1" applyFont="1" applyFill="1" applyBorder="1" applyAlignment="1">
      <alignment horizontal="right"/>
    </xf>
    <xf numFmtId="3" fontId="12" fillId="2" borderId="6" xfId="0" applyNumberFormat="1" applyFont="1" applyFill="1" applyBorder="1"/>
    <xf numFmtId="0" fontId="14" fillId="2" borderId="0" xfId="12" applyFont="1" applyFill="1"/>
    <xf numFmtId="0" fontId="11" fillId="2" borderId="0" xfId="12" applyFont="1" applyFill="1"/>
    <xf numFmtId="0" fontId="11" fillId="2" borderId="0" xfId="12" applyFont="1" applyFill="1" applyBorder="1"/>
    <xf numFmtId="0" fontId="12" fillId="2" borderId="0" xfId="12" applyFont="1" applyFill="1" applyBorder="1" applyAlignment="1">
      <alignment horizontal="left" vertical="top"/>
    </xf>
    <xf numFmtId="3" fontId="12" fillId="2" borderId="0" xfId="12" applyNumberFormat="1" applyFont="1" applyFill="1" applyBorder="1" applyAlignment="1">
      <alignment horizontal="right" vertical="top" wrapText="1"/>
    </xf>
    <xf numFmtId="9" fontId="13" fillId="2" borderId="0" xfId="10" applyFont="1" applyFill="1" applyBorder="1" applyAlignment="1">
      <alignment horizontal="right" vertical="top" wrapText="1"/>
    </xf>
    <xf numFmtId="9" fontId="12" fillId="2" borderId="0" xfId="10" applyFont="1" applyFill="1" applyBorder="1" applyAlignment="1">
      <alignment horizontal="right" vertical="top" wrapText="1"/>
    </xf>
    <xf numFmtId="14" fontId="12" fillId="2" borderId="0" xfId="0" applyNumberFormat="1" applyFont="1" applyFill="1"/>
    <xf numFmtId="0" fontId="12" fillId="2" borderId="0" xfId="0" applyFont="1" applyFill="1" applyAlignment="1">
      <alignment horizontal="left"/>
    </xf>
    <xf numFmtId="0" fontId="11" fillId="2" borderId="5" xfId="0" applyFont="1" applyFill="1" applyBorder="1" applyAlignment="1">
      <alignment horizontal="center" vertical="top" wrapText="1"/>
    </xf>
    <xf numFmtId="9" fontId="11" fillId="2" borderId="0" xfId="10" applyFont="1" applyFill="1" applyBorder="1" applyAlignment="1">
      <alignment horizontal="right" wrapText="1"/>
    </xf>
    <xf numFmtId="0" fontId="11" fillId="2" borderId="6" xfId="0" applyFont="1" applyFill="1" applyBorder="1" applyAlignment="1">
      <alignment horizontal="left"/>
    </xf>
    <xf numFmtId="3" fontId="12" fillId="2" borderId="6"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9" fontId="12" fillId="2" borderId="6" xfId="10" applyFont="1" applyFill="1" applyBorder="1" applyAlignment="1">
      <alignment horizontal="right" vertical="top" wrapText="1"/>
    </xf>
    <xf numFmtId="0" fontId="11" fillId="2" borderId="6" xfId="0" applyFont="1" applyFill="1" applyBorder="1"/>
    <xf numFmtId="0" fontId="11" fillId="2" borderId="0" xfId="0" applyFont="1" applyFill="1" applyBorder="1" applyAlignment="1">
      <alignment horizontal="right" vertical="top" wrapText="1"/>
    </xf>
    <xf numFmtId="3" fontId="12" fillId="2" borderId="0" xfId="0" applyNumberFormat="1" applyFont="1" applyFill="1" applyBorder="1" applyAlignment="1">
      <alignment horizontal="right" vertical="top" wrapText="1"/>
    </xf>
    <xf numFmtId="3" fontId="12" fillId="2" borderId="5" xfId="0" applyNumberFormat="1" applyFont="1" applyFill="1" applyBorder="1" applyAlignment="1">
      <alignment horizontal="right" vertical="top" wrapText="1"/>
    </xf>
    <xf numFmtId="170" fontId="12" fillId="2" borderId="6" xfId="10" applyNumberFormat="1" applyFont="1" applyFill="1" applyBorder="1"/>
    <xf numFmtId="171" fontId="11" fillId="2" borderId="0" xfId="11" applyNumberFormat="1" applyFont="1" applyFill="1" applyBorder="1" applyAlignment="1"/>
    <xf numFmtId="10" fontId="11" fillId="2" borderId="0" xfId="11" applyNumberFormat="1" applyFont="1" applyFill="1" applyBorder="1" applyAlignment="1"/>
    <xf numFmtId="0" fontId="14" fillId="2" borderId="2" xfId="0" applyFont="1" applyFill="1" applyBorder="1"/>
    <xf numFmtId="0" fontId="12" fillId="2" borderId="0" xfId="0" applyFont="1" applyFill="1" applyBorder="1" applyAlignment="1">
      <alignment vertical="top"/>
    </xf>
    <xf numFmtId="0" fontId="11" fillId="2" borderId="0" xfId="9" applyFont="1" applyFill="1"/>
    <xf numFmtId="0" fontId="11" fillId="0" borderId="0" xfId="7" applyFont="1" applyFill="1"/>
    <xf numFmtId="0" fontId="12" fillId="2" borderId="6" xfId="0" applyFont="1" applyFill="1" applyBorder="1" applyAlignment="1">
      <alignment vertical="top"/>
    </xf>
    <xf numFmtId="0" fontId="12" fillId="2" borderId="6" xfId="7" applyFont="1" applyFill="1" applyBorder="1" applyAlignment="1">
      <alignment horizontal="justify"/>
    </xf>
    <xf numFmtId="3" fontId="11" fillId="2" borderId="6" xfId="0" applyNumberFormat="1" applyFont="1" applyFill="1" applyBorder="1"/>
    <xf numFmtId="0" fontId="12" fillId="2" borderId="6" xfId="0" applyFont="1" applyFill="1" applyBorder="1" applyAlignment="1">
      <alignment horizontal="left" vertical="center"/>
    </xf>
    <xf numFmtId="0" fontId="11" fillId="2" borderId="0" xfId="0" applyFont="1" applyFill="1" applyBorder="1" applyAlignment="1">
      <alignment horizontal="left" vertical="center"/>
    </xf>
    <xf numFmtId="14" fontId="12" fillId="2" borderId="0" xfId="0" applyNumberFormat="1" applyFont="1" applyFill="1" applyBorder="1" applyAlignment="1">
      <alignment horizontal="right" vertical="top"/>
    </xf>
    <xf numFmtId="3" fontId="11" fillId="3" borderId="0" xfId="11" applyNumberFormat="1" applyFont="1" applyFill="1" applyBorder="1" applyAlignment="1">
      <alignment horizontal="right" wrapText="1"/>
    </xf>
    <xf numFmtId="0" fontId="12" fillId="3" borderId="5" xfId="0" applyFont="1" applyFill="1" applyBorder="1" applyAlignment="1">
      <alignment horizontal="right" wrapText="1"/>
    </xf>
    <xf numFmtId="0" fontId="11" fillId="3" borderId="5" xfId="0" applyFont="1" applyFill="1" applyBorder="1" applyAlignment="1">
      <alignment horizontal="right" wrapText="1"/>
    </xf>
    <xf numFmtId="3" fontId="12" fillId="3" borderId="6" xfId="0" applyNumberFormat="1" applyFont="1" applyFill="1" applyBorder="1"/>
    <xf numFmtId="3" fontId="11" fillId="3" borderId="6" xfId="0" applyNumberFormat="1" applyFont="1" applyFill="1" applyBorder="1"/>
    <xf numFmtId="171" fontId="12" fillId="2" borderId="6" xfId="11" applyNumberFormat="1" applyFont="1" applyFill="1" applyBorder="1" applyAlignment="1">
      <alignment horizontal="right" vertical="top" wrapText="1"/>
    </xf>
    <xf numFmtId="171" fontId="11" fillId="2" borderId="6" xfId="11" applyNumberFormat="1" applyFont="1" applyFill="1" applyBorder="1" applyAlignment="1">
      <alignment horizontal="right" vertical="top" wrapText="1"/>
    </xf>
    <xf numFmtId="0" fontId="11" fillId="0" borderId="0" xfId="0" applyFont="1" applyBorder="1"/>
    <xf numFmtId="0" fontId="11" fillId="0" borderId="1" xfId="0" applyFont="1" applyBorder="1"/>
    <xf numFmtId="0" fontId="11" fillId="2" borderId="0" xfId="0" applyFont="1" applyFill="1"/>
    <xf numFmtId="0" fontId="21" fillId="4" borderId="8" xfId="0" applyFont="1" applyFill="1" applyBorder="1" applyAlignment="1">
      <alignment horizontal="left"/>
    </xf>
    <xf numFmtId="0" fontId="22" fillId="4" borderId="8"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1"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3" fillId="2" borderId="0" xfId="0" applyFont="1" applyFill="1"/>
    <xf numFmtId="0" fontId="11" fillId="2" borderId="0" xfId="0" applyFont="1" applyFill="1"/>
    <xf numFmtId="3" fontId="11" fillId="3" borderId="0" xfId="0" applyNumberFormat="1" applyFont="1" applyFill="1" applyAlignment="1">
      <alignment horizontal="right"/>
    </xf>
    <xf numFmtId="0" fontId="11" fillId="3" borderId="0" xfId="0" applyFont="1" applyFill="1" applyBorder="1" applyAlignment="1">
      <alignment wrapText="1"/>
    </xf>
    <xf numFmtId="0" fontId="11" fillId="3" borderId="0" xfId="0" applyFont="1" applyFill="1" applyAlignment="1"/>
    <xf numFmtId="0" fontId="11" fillId="2" borderId="0" xfId="0" applyFont="1" applyFill="1"/>
    <xf numFmtId="0" fontId="14" fillId="3" borderId="0" xfId="0" applyFont="1" applyFill="1" applyBorder="1" applyAlignment="1">
      <alignment vertical="top" wrapText="1"/>
    </xf>
    <xf numFmtId="0" fontId="11" fillId="3" borderId="0" xfId="0" applyFont="1" applyFill="1" applyBorder="1" applyAlignment="1">
      <alignment horizontal="left" vertical="top" wrapText="1"/>
    </xf>
    <xf numFmtId="0" fontId="12" fillId="3" borderId="0" xfId="0" applyFont="1" applyFill="1" applyBorder="1" applyAlignment="1">
      <alignment horizontal="right" vertical="top" wrapText="1"/>
    </xf>
    <xf numFmtId="0" fontId="12" fillId="3" borderId="0" xfId="0" applyFont="1" applyFill="1" applyBorder="1" applyAlignment="1">
      <alignment horizontal="left" wrapText="1"/>
    </xf>
    <xf numFmtId="0" fontId="12" fillId="3" borderId="0" xfId="0" applyFont="1" applyFill="1" applyBorder="1" applyAlignment="1">
      <alignment horizontal="right"/>
    </xf>
    <xf numFmtId="0" fontId="11" fillId="3" borderId="0" xfId="0" applyFont="1" applyFill="1" applyBorder="1" applyAlignment="1">
      <alignment horizontal="right" wrapText="1"/>
    </xf>
    <xf numFmtId="0" fontId="12" fillId="3" borderId="5" xfId="0" applyFont="1" applyFill="1" applyBorder="1" applyAlignment="1">
      <alignment horizontal="left" wrapText="1"/>
    </xf>
    <xf numFmtId="3" fontId="11" fillId="3" borderId="0" xfId="0" applyNumberFormat="1" applyFont="1" applyFill="1" applyBorder="1" applyAlignment="1">
      <alignment wrapText="1"/>
    </xf>
    <xf numFmtId="0" fontId="11" fillId="3" borderId="4" xfId="0" applyFont="1" applyFill="1" applyBorder="1" applyAlignment="1">
      <alignment horizontal="left"/>
    </xf>
    <xf numFmtId="0" fontId="11" fillId="3" borderId="4" xfId="0" applyFont="1" applyFill="1" applyBorder="1" applyAlignment="1">
      <alignment horizontal="left" wrapText="1"/>
    </xf>
    <xf numFmtId="0" fontId="11" fillId="3" borderId="4" xfId="0" applyFont="1" applyFill="1" applyBorder="1" applyAlignment="1">
      <alignment wrapText="1"/>
    </xf>
    <xf numFmtId="3" fontId="11" fillId="3" borderId="0" xfId="0" applyNumberFormat="1" applyFont="1" applyFill="1" applyAlignment="1"/>
    <xf numFmtId="3" fontId="11" fillId="3" borderId="0" xfId="0" applyNumberFormat="1" applyFont="1" applyFill="1" applyBorder="1" applyAlignment="1"/>
    <xf numFmtId="0" fontId="12" fillId="3" borderId="6" xfId="0" applyFont="1" applyFill="1" applyBorder="1" applyAlignment="1"/>
    <xf numFmtId="0" fontId="11" fillId="3" borderId="6" xfId="0" applyFont="1" applyFill="1" applyBorder="1" applyAlignment="1"/>
    <xf numFmtId="0" fontId="11" fillId="2" borderId="0" xfId="0" applyFont="1" applyFill="1"/>
    <xf numFmtId="0" fontId="11" fillId="2" borderId="0" xfId="0" applyFont="1" applyFill="1"/>
    <xf numFmtId="0" fontId="12" fillId="2" borderId="5" xfId="0" applyFont="1" applyFill="1" applyBorder="1" applyAlignment="1">
      <alignment horizontal="left" wrapText="1"/>
    </xf>
    <xf numFmtId="0" fontId="11" fillId="2" borderId="0" xfId="0" applyFont="1" applyFill="1" applyBorder="1" applyAlignment="1">
      <alignment horizontal="left"/>
    </xf>
    <xf numFmtId="0" fontId="11" fillId="0" borderId="0" xfId="0" applyFont="1" applyFill="1"/>
    <xf numFmtId="167" fontId="11" fillId="0" borderId="0" xfId="8" applyNumberFormat="1" applyFont="1" applyFill="1" applyBorder="1" applyAlignment="1">
      <alignment horizontal="left" vertical="top"/>
    </xf>
    <xf numFmtId="171" fontId="12" fillId="2" borderId="0" xfId="11" applyNumberFormat="1" applyFont="1" applyFill="1" applyBorder="1"/>
    <xf numFmtId="171" fontId="12" fillId="2" borderId="6" xfId="11" applyNumberFormat="1" applyFont="1" applyFill="1" applyBorder="1" applyAlignment="1">
      <alignment horizontal="right"/>
    </xf>
    <xf numFmtId="0" fontId="12" fillId="2" borderId="9" xfId="0" applyFont="1" applyFill="1" applyBorder="1"/>
    <xf numFmtId="0" fontId="14" fillId="2" borderId="0" xfId="0" applyFont="1" applyFill="1" applyAlignment="1">
      <alignment horizontal="right" vertical="top" wrapText="1"/>
    </xf>
    <xf numFmtId="0" fontId="11" fillId="2" borderId="0" xfId="0" applyFont="1" applyFill="1"/>
    <xf numFmtId="0" fontId="11" fillId="0" borderId="0" xfId="0" applyFont="1" applyFill="1"/>
    <xf numFmtId="0" fontId="5" fillId="0" borderId="0" xfId="0" applyFont="1" applyFill="1"/>
    <xf numFmtId="167" fontId="5" fillId="0" borderId="0" xfId="8" applyNumberFormat="1" applyFont="1" applyFill="1" applyAlignment="1">
      <alignment vertical="top"/>
    </xf>
    <xf numFmtId="0" fontId="5" fillId="0" borderId="0" xfId="5" applyFont="1" applyFill="1">
      <alignment horizontal="left" vertical="top"/>
    </xf>
    <xf numFmtId="0" fontId="5" fillId="0" borderId="0" xfId="5" applyFont="1" applyFill="1" applyAlignment="1">
      <alignment horizontal="left" vertical="top" wrapText="1"/>
    </xf>
    <xf numFmtId="169" fontId="5" fillId="0" borderId="0" xfId="1" applyFont="1" applyFill="1">
      <alignment horizontal="right" vertical="top"/>
    </xf>
    <xf numFmtId="0" fontId="12" fillId="2" borderId="5" xfId="0" applyFont="1" applyFill="1" applyBorder="1" applyAlignment="1">
      <alignment horizontal="right" wrapText="1"/>
    </xf>
    <xf numFmtId="164" fontId="26" fillId="0" borderId="0" xfId="1" applyNumberFormat="1" applyFont="1" applyFill="1" applyBorder="1" applyAlignment="1">
      <alignment vertical="top"/>
    </xf>
    <xf numFmtId="3" fontId="12" fillId="3" borderId="0" xfId="0" applyNumberFormat="1" applyFont="1" applyFill="1"/>
    <xf numFmtId="0" fontId="14" fillId="3" borderId="0" xfId="0" applyFont="1" applyFill="1" applyAlignment="1">
      <alignment horizontal="right" vertical="top" wrapText="1"/>
    </xf>
    <xf numFmtId="0" fontId="11" fillId="2" borderId="0" xfId="0" applyFont="1" applyFill="1"/>
    <xf numFmtId="0" fontId="11" fillId="2" borderId="0" xfId="0" applyFont="1" applyFill="1"/>
    <xf numFmtId="0" fontId="14" fillId="3" borderId="0" xfId="0" applyFont="1" applyFill="1"/>
    <xf numFmtId="0" fontId="11" fillId="3" borderId="5" xfId="0" applyFont="1" applyFill="1" applyBorder="1" applyAlignment="1"/>
    <xf numFmtId="3" fontId="12" fillId="3" borderId="6" xfId="11" applyNumberFormat="1" applyFont="1" applyFill="1" applyBorder="1" applyAlignment="1">
      <alignment horizontal="right" wrapText="1"/>
    </xf>
    <xf numFmtId="0" fontId="11" fillId="3" borderId="0" xfId="0" applyFont="1" applyFill="1" applyBorder="1" applyAlignment="1">
      <alignment horizontal="right"/>
    </xf>
    <xf numFmtId="172" fontId="11" fillId="3" borderId="0" xfId="0" applyNumberFormat="1" applyFont="1" applyFill="1"/>
    <xf numFmtId="3" fontId="11" fillId="3" borderId="6" xfId="0" applyNumberFormat="1" applyFont="1" applyFill="1" applyBorder="1" applyAlignment="1"/>
    <xf numFmtId="0" fontId="11" fillId="3" borderId="0" xfId="0" applyFont="1" applyFill="1"/>
    <xf numFmtId="3" fontId="11" fillId="3" borderId="0" xfId="0" applyNumberFormat="1" applyFont="1" applyFill="1" applyBorder="1"/>
    <xf numFmtId="2" fontId="12" fillId="3" borderId="4" xfId="0" applyNumberFormat="1" applyFont="1" applyFill="1" applyBorder="1"/>
    <xf numFmtId="0" fontId="11" fillId="2" borderId="0" xfId="0" applyFont="1" applyFill="1" applyBorder="1" applyAlignment="1">
      <alignment horizontal="left" vertical="top"/>
    </xf>
    <xf numFmtId="0" fontId="11" fillId="3" borderId="0" xfId="0" applyFont="1" applyFill="1"/>
    <xf numFmtId="0" fontId="12" fillId="2" borderId="5" xfId="0" applyFont="1" applyFill="1" applyBorder="1" applyAlignment="1">
      <alignment horizontal="left" wrapText="1"/>
    </xf>
    <xf numFmtId="3" fontId="12" fillId="2" borderId="0" xfId="13" applyNumberFormat="1" applyFont="1" applyFill="1" applyBorder="1" applyAlignment="1"/>
    <xf numFmtId="3" fontId="12" fillId="2" borderId="6" xfId="13" applyNumberFormat="1" applyFont="1" applyFill="1" applyBorder="1" applyAlignment="1"/>
    <xf numFmtId="171" fontId="11" fillId="2" borderId="0" xfId="11" applyNumberFormat="1" applyFont="1" applyFill="1" applyAlignment="1">
      <alignment vertical="top"/>
    </xf>
    <xf numFmtId="3" fontId="12" fillId="2" borderId="10" xfId="0" applyNumberFormat="1" applyFont="1" applyFill="1" applyBorder="1" applyAlignment="1">
      <alignment horizontal="right"/>
    </xf>
    <xf numFmtId="170" fontId="11" fillId="3" borderId="0" xfId="10" applyNumberFormat="1" applyFont="1" applyFill="1" applyBorder="1" applyAlignment="1"/>
    <xf numFmtId="1" fontId="11" fillId="2" borderId="0" xfId="5" applyNumberFormat="1" applyFont="1" applyFill="1" applyBorder="1" applyAlignment="1"/>
    <xf numFmtId="0" fontId="11" fillId="2" borderId="0" xfId="0" applyFont="1" applyFill="1" applyBorder="1" applyAlignment="1">
      <alignment horizontal="left" vertical="top" wrapText="1"/>
    </xf>
    <xf numFmtId="0" fontId="12" fillId="2" borderId="0" xfId="0" applyFont="1" applyFill="1" applyBorder="1" applyAlignment="1">
      <alignment horizontal="center"/>
    </xf>
    <xf numFmtId="170" fontId="12" fillId="2" borderId="0" xfId="0" applyNumberFormat="1" applyFont="1" applyFill="1" applyBorder="1"/>
    <xf numFmtId="0" fontId="11" fillId="3" borderId="0" xfId="0" applyFont="1" applyFill="1"/>
    <xf numFmtId="0" fontId="11" fillId="0" borderId="0" xfId="0" applyFont="1" applyFill="1"/>
    <xf numFmtId="0" fontId="14" fillId="2" borderId="0" xfId="0" applyFont="1" applyFill="1" applyAlignment="1">
      <alignment horizontal="left" vertical="top"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xf>
    <xf numFmtId="0" fontId="11" fillId="2" borderId="5" xfId="0" applyFont="1" applyFill="1" applyBorder="1" applyAlignment="1">
      <alignment horizontal="left"/>
    </xf>
    <xf numFmtId="0" fontId="29" fillId="0" borderId="14" xfId="0" applyFont="1" applyBorder="1" applyAlignment="1">
      <alignment horizontal="right" vertical="top"/>
    </xf>
    <xf numFmtId="0" fontId="29" fillId="0" borderId="14" xfId="0" applyFont="1" applyBorder="1" applyAlignment="1">
      <alignment vertical="top"/>
    </xf>
    <xf numFmtId="170" fontId="30" fillId="0" borderId="0" xfId="0" applyNumberFormat="1" applyFont="1" applyAlignment="1">
      <alignment horizontal="right" vertical="center" wrapText="1"/>
    </xf>
    <xf numFmtId="0" fontId="30" fillId="0" borderId="0" xfId="0" applyFont="1" applyAlignment="1">
      <alignment vertical="center" wrapText="1"/>
    </xf>
    <xf numFmtId="170" fontId="30" fillId="0" borderId="0" xfId="0" applyNumberFormat="1" applyFont="1" applyAlignment="1">
      <alignment vertical="center" wrapText="1"/>
    </xf>
    <xf numFmtId="170" fontId="11" fillId="2" borderId="0" xfId="10" applyNumberFormat="1" applyFont="1" applyFill="1" applyAlignment="1">
      <alignment vertical="center"/>
    </xf>
    <xf numFmtId="9" fontId="12" fillId="2" borderId="0" xfId="15" applyFont="1" applyFill="1" applyBorder="1" applyAlignment="1">
      <alignment horizontal="right" vertical="top" wrapText="1"/>
    </xf>
    <xf numFmtId="0" fontId="12" fillId="2" borderId="0" xfId="12" applyFont="1" applyFill="1"/>
    <xf numFmtId="0" fontId="29" fillId="0" borderId="0" xfId="12" applyFont="1" applyBorder="1" applyAlignment="1">
      <alignment horizontal="right" vertical="top" wrapText="1"/>
    </xf>
    <xf numFmtId="0" fontId="29" fillId="0" borderId="14" xfId="12" applyFont="1" applyBorder="1" applyAlignment="1">
      <alignment vertical="top"/>
    </xf>
    <xf numFmtId="0" fontId="29" fillId="0" borderId="14" xfId="12" applyFont="1" applyBorder="1" applyAlignment="1">
      <alignment horizontal="right" vertical="top"/>
    </xf>
    <xf numFmtId="0" fontId="30" fillId="0" borderId="0" xfId="12" applyFont="1" applyBorder="1" applyAlignment="1">
      <alignment vertical="center" wrapText="1"/>
    </xf>
    <xf numFmtId="0" fontId="30" fillId="0" borderId="0" xfId="12" applyFont="1" applyAlignment="1">
      <alignment vertical="center" wrapText="1"/>
    </xf>
    <xf numFmtId="10" fontId="30" fillId="0" borderId="0" xfId="16" applyNumberFormat="1" applyFont="1" applyBorder="1" applyAlignment="1">
      <alignment vertical="center" wrapText="1"/>
    </xf>
    <xf numFmtId="10" fontId="30" fillId="0" borderId="0" xfId="16" applyNumberFormat="1" applyFont="1" applyAlignment="1">
      <alignment horizontal="right" vertical="center" wrapText="1"/>
    </xf>
    <xf numFmtId="10" fontId="30" fillId="0" borderId="0" xfId="16" applyNumberFormat="1" applyFont="1" applyAlignment="1">
      <alignment vertical="center" wrapText="1"/>
    </xf>
    <xf numFmtId="10" fontId="11" fillId="2" borderId="0" xfId="16" applyNumberFormat="1" applyFont="1" applyFill="1" applyAlignment="1">
      <alignment vertical="center"/>
    </xf>
    <xf numFmtId="0" fontId="23" fillId="0" borderId="0" xfId="0" applyFont="1" applyFill="1" applyAlignment="1">
      <alignment horizontal="right"/>
    </xf>
    <xf numFmtId="0" fontId="32" fillId="4" borderId="8" xfId="0" applyFont="1" applyFill="1" applyBorder="1" applyAlignment="1">
      <alignment horizontal="right"/>
    </xf>
    <xf numFmtId="0" fontId="31" fillId="5" borderId="0" xfId="0" applyFont="1" applyFill="1"/>
    <xf numFmtId="0" fontId="23" fillId="5" borderId="0" xfId="0" applyFont="1" applyFill="1"/>
    <xf numFmtId="0" fontId="29" fillId="2" borderId="5" xfId="0" applyFont="1" applyFill="1" applyBorder="1"/>
    <xf numFmtId="49" fontId="12" fillId="2" borderId="5" xfId="0" applyNumberFormat="1" applyFont="1" applyFill="1" applyBorder="1" applyAlignment="1">
      <alignment horizontal="right" vertical="top"/>
    </xf>
    <xf numFmtId="49" fontId="11" fillId="2" borderId="5" xfId="0" applyNumberFormat="1" applyFont="1" applyFill="1" applyBorder="1" applyAlignment="1">
      <alignment horizontal="right" vertical="top"/>
    </xf>
    <xf numFmtId="174" fontId="12" fillId="2" borderId="5" xfId="0" applyNumberFormat="1" applyFont="1" applyFill="1" applyBorder="1" applyAlignment="1">
      <alignment horizontal="right" vertical="top"/>
    </xf>
    <xf numFmtId="174" fontId="11" fillId="2" borderId="5" xfId="0" applyNumberFormat="1" applyFont="1" applyFill="1" applyBorder="1" applyAlignment="1">
      <alignment horizontal="right" vertical="top"/>
    </xf>
    <xf numFmtId="0" fontId="30" fillId="0" borderId="0" xfId="5" applyFont="1" applyFill="1">
      <alignment horizontal="left" vertical="top"/>
    </xf>
    <xf numFmtId="0" fontId="30" fillId="2" borderId="0" xfId="0" applyFont="1" applyFill="1" applyBorder="1"/>
    <xf numFmtId="0" fontId="11" fillId="2" borderId="4" xfId="0" applyFont="1" applyFill="1" applyBorder="1" applyAlignment="1">
      <alignment horizontal="left" wrapText="1"/>
    </xf>
    <xf numFmtId="0" fontId="11" fillId="2" borderId="4" xfId="0" applyFont="1" applyFill="1" applyBorder="1" applyAlignment="1">
      <alignment wrapText="1"/>
    </xf>
    <xf numFmtId="0" fontId="29" fillId="2" borderId="5" xfId="0" applyFont="1" applyFill="1" applyBorder="1" applyAlignment="1">
      <alignment horizontal="right" wrapText="1"/>
    </xf>
    <xf numFmtId="164" fontId="12" fillId="0" borderId="9" xfId="5" applyNumberFormat="1" applyFont="1" applyFill="1" applyBorder="1">
      <alignment horizontal="left" vertical="top"/>
    </xf>
    <xf numFmtId="0" fontId="30" fillId="0" borderId="0" xfId="0" applyFont="1" applyFill="1"/>
    <xf numFmtId="0" fontId="29" fillId="2" borderId="1" xfId="0" applyFont="1" applyFill="1" applyBorder="1" applyAlignment="1">
      <alignment horizontal="right" wrapText="1"/>
    </xf>
    <xf numFmtId="0" fontId="30" fillId="0" borderId="0" xfId="0" applyFont="1" applyFill="1" applyBorder="1" applyAlignment="1">
      <alignment vertical="top"/>
    </xf>
    <xf numFmtId="0" fontId="11" fillId="0" borderId="0" xfId="0" applyFont="1" applyFill="1" applyBorder="1" applyAlignment="1">
      <alignment vertical="top"/>
    </xf>
    <xf numFmtId="0" fontId="29" fillId="2" borderId="5" xfId="0" applyFont="1" applyFill="1" applyBorder="1" applyAlignment="1">
      <alignment horizontal="right" vertical="top" wrapText="1"/>
    </xf>
    <xf numFmtId="174" fontId="12" fillId="2" borderId="5" xfId="0" applyNumberFormat="1" applyFont="1" applyFill="1" applyBorder="1" applyAlignment="1">
      <alignment horizontal="right"/>
    </xf>
    <xf numFmtId="174" fontId="11" fillId="2" borderId="5" xfId="0" applyNumberFormat="1" applyFont="1" applyFill="1" applyBorder="1" applyAlignment="1">
      <alignment horizontal="right"/>
    </xf>
    <xf numFmtId="0" fontId="14" fillId="2" borderId="0" xfId="0" applyFont="1" applyFill="1" applyAlignment="1"/>
    <xf numFmtId="0" fontId="33" fillId="0" borderId="0" xfId="0" applyFont="1" applyAlignment="1">
      <alignment horizontal="left" readingOrder="1"/>
    </xf>
    <xf numFmtId="0" fontId="30" fillId="0" borderId="0" xfId="0" applyFont="1" applyAlignment="1">
      <alignment horizontal="left" readingOrder="1"/>
    </xf>
    <xf numFmtId="0" fontId="11" fillId="3" borderId="0" xfId="0" applyFont="1" applyFill="1" applyBorder="1" applyAlignment="1">
      <alignment horizontal="left" wrapText="1"/>
    </xf>
    <xf numFmtId="0" fontId="12" fillId="3" borderId="0" xfId="0" applyFont="1" applyFill="1" applyBorder="1" applyAlignment="1">
      <alignment horizontal="right" wrapText="1"/>
    </xf>
    <xf numFmtId="0" fontId="11" fillId="2" borderId="0" xfId="0" applyFont="1" applyFill="1" applyBorder="1" applyAlignment="1">
      <alignment horizontal="left"/>
    </xf>
    <xf numFmtId="0" fontId="12" fillId="3" borderId="12" xfId="0" applyFont="1" applyFill="1" applyBorder="1" applyAlignment="1">
      <alignment wrapText="1"/>
    </xf>
    <xf numFmtId="0" fontId="12" fillId="3" borderId="12" xfId="0" applyFont="1" applyFill="1" applyBorder="1"/>
    <xf numFmtId="0" fontId="12" fillId="3" borderId="12" xfId="0" applyFont="1" applyFill="1" applyBorder="1" applyAlignment="1">
      <alignment horizontal="right" wrapText="1"/>
    </xf>
    <xf numFmtId="0" fontId="12" fillId="3" borderId="0" xfId="0" applyFont="1" applyFill="1" applyBorder="1"/>
    <xf numFmtId="3" fontId="11" fillId="3" borderId="0" xfId="5" applyNumberFormat="1" applyFont="1" applyFill="1" applyBorder="1">
      <alignment horizontal="left" vertical="top"/>
    </xf>
    <xf numFmtId="3" fontId="11" fillId="3" borderId="0" xfId="5" applyNumberFormat="1" applyFont="1" applyFill="1" applyBorder="1" applyAlignment="1">
      <alignment horizontal="left" vertical="top"/>
    </xf>
    <xf numFmtId="3" fontId="12" fillId="3" borderId="13" xfId="1" applyNumberFormat="1" applyFont="1" applyFill="1" applyBorder="1">
      <alignment horizontal="right" vertical="top"/>
    </xf>
    <xf numFmtId="171" fontId="12" fillId="2" borderId="6" xfId="11" applyNumberFormat="1" applyFont="1" applyFill="1" applyBorder="1"/>
    <xf numFmtId="3" fontId="14" fillId="3" borderId="0" xfId="5" applyNumberFormat="1" applyFont="1" applyFill="1" applyBorder="1">
      <alignment horizontal="left" vertical="top"/>
    </xf>
    <xf numFmtId="3" fontId="11" fillId="3" borderId="0" xfId="1" applyNumberFormat="1" applyFont="1" applyFill="1" applyBorder="1" applyAlignment="1">
      <alignment horizontal="right"/>
    </xf>
    <xf numFmtId="3" fontId="11" fillId="3" borderId="0" xfId="1" applyNumberFormat="1" applyFont="1" applyFill="1" applyBorder="1" applyAlignment="1"/>
    <xf numFmtId="171" fontId="12" fillId="2" borderId="6" xfId="11" applyNumberFormat="1" applyFont="1" applyFill="1" applyBorder="1" applyAlignment="1"/>
    <xf numFmtId="3" fontId="12" fillId="3" borderId="0" xfId="5" applyNumberFormat="1" applyFont="1" applyFill="1" applyBorder="1" applyAlignment="1">
      <alignment horizontal="left" vertical="top"/>
    </xf>
    <xf numFmtId="3" fontId="12" fillId="3" borderId="0" xfId="1" applyNumberFormat="1" applyFont="1" applyFill="1" applyBorder="1" applyAlignment="1">
      <alignment vertical="top"/>
    </xf>
    <xf numFmtId="3" fontId="12" fillId="3" borderId="12" xfId="1" applyNumberFormat="1" applyFont="1" applyFill="1" applyBorder="1">
      <alignment horizontal="right" vertical="top"/>
    </xf>
    <xf numFmtId="3" fontId="12" fillId="3" borderId="12" xfId="1" applyNumberFormat="1" applyFont="1" applyFill="1" applyBorder="1" applyAlignment="1">
      <alignment horizontal="right"/>
    </xf>
    <xf numFmtId="0" fontId="11" fillId="3" borderId="0" xfId="0" applyFont="1" applyFill="1" applyAlignment="1">
      <alignment horizontal="right"/>
    </xf>
    <xf numFmtId="0" fontId="11" fillId="3" borderId="12" xfId="0" applyFont="1" applyFill="1" applyBorder="1" applyAlignment="1">
      <alignment horizontal="left" vertical="top"/>
    </xf>
    <xf numFmtId="0" fontId="12" fillId="3" borderId="12" xfId="0" applyFont="1" applyFill="1" applyBorder="1" applyAlignment="1">
      <alignment horizontal="left"/>
    </xf>
    <xf numFmtId="0" fontId="41" fillId="3" borderId="12" xfId="0" applyFont="1" applyFill="1" applyBorder="1" applyAlignment="1">
      <alignment horizontal="right" vertical="center"/>
    </xf>
    <xf numFmtId="0" fontId="12" fillId="3" borderId="12" xfId="0" applyFont="1" applyFill="1" applyBorder="1" applyAlignment="1">
      <alignment horizontal="right"/>
    </xf>
    <xf numFmtId="0" fontId="12" fillId="3" borderId="0" xfId="0" applyFont="1" applyFill="1" applyBorder="1" applyAlignment="1"/>
    <xf numFmtId="0" fontId="30" fillId="3" borderId="0" xfId="0" applyFont="1" applyFill="1" applyBorder="1"/>
    <xf numFmtId="0" fontId="30" fillId="2" borderId="0" xfId="0" applyFont="1" applyFill="1"/>
    <xf numFmtId="0" fontId="35" fillId="3" borderId="0" xfId="0" applyFont="1" applyFill="1"/>
    <xf numFmtId="168" fontId="34" fillId="0" borderId="1" xfId="6" applyFont="1" applyFill="1" applyBorder="1" applyAlignment="1">
      <alignment horizontal="right" wrapText="1"/>
    </xf>
    <xf numFmtId="0" fontId="30" fillId="3" borderId="0" xfId="0" applyFont="1" applyFill="1"/>
    <xf numFmtId="0" fontId="30" fillId="2" borderId="0" xfId="0" applyFont="1" applyFill="1" applyBorder="1" applyAlignment="1">
      <alignment wrapText="1"/>
    </xf>
    <xf numFmtId="0" fontId="44" fillId="3" borderId="12" xfId="0" applyFont="1" applyFill="1" applyBorder="1"/>
    <xf numFmtId="0" fontId="29" fillId="3" borderId="0" xfId="0" applyFont="1" applyFill="1" applyBorder="1" applyAlignment="1">
      <alignment horizontal="right" wrapText="1"/>
    </xf>
    <xf numFmtId="0" fontId="11" fillId="3" borderId="0" xfId="0" applyFont="1" applyFill="1" applyBorder="1" applyAlignment="1">
      <alignment horizontal="left" wrapText="1"/>
    </xf>
    <xf numFmtId="0" fontId="23" fillId="0" borderId="0" xfId="0" applyFont="1" applyAlignment="1">
      <alignment horizontal="center"/>
    </xf>
    <xf numFmtId="0" fontId="12" fillId="2" borderId="0" xfId="0" applyFont="1" applyFill="1" applyBorder="1" applyAlignment="1">
      <alignment horizontal="left"/>
    </xf>
    <xf numFmtId="0" fontId="29" fillId="2" borderId="0" xfId="0" applyFont="1" applyFill="1" applyBorder="1"/>
    <xf numFmtId="3" fontId="11" fillId="2" borderId="0" xfId="13" applyNumberFormat="1" applyFont="1" applyFill="1" applyBorder="1" applyAlignment="1"/>
    <xf numFmtId="3" fontId="11" fillId="0" borderId="0" xfId="13" applyNumberFormat="1" applyFont="1" applyFill="1" applyBorder="1" applyAlignment="1"/>
    <xf numFmtId="171" fontId="11" fillId="2" borderId="7" xfId="11" applyNumberFormat="1" applyFont="1" applyFill="1" applyBorder="1" applyAlignment="1">
      <alignment vertical="top"/>
    </xf>
    <xf numFmtId="9" fontId="11" fillId="2" borderId="0" xfId="10" applyFont="1" applyFill="1" applyBorder="1"/>
    <xf numFmtId="3" fontId="12" fillId="2" borderId="13" xfId="0" applyNumberFormat="1" applyFont="1" applyFill="1" applyBorder="1" applyAlignment="1">
      <alignment horizontal="right"/>
    </xf>
    <xf numFmtId="0" fontId="11" fillId="2" borderId="0" xfId="0" applyFont="1" applyFill="1" applyBorder="1" applyAlignment="1">
      <alignment vertical="top"/>
    </xf>
    <xf numFmtId="0" fontId="29" fillId="0" borderId="17" xfId="12" applyFont="1" applyBorder="1" applyAlignment="1">
      <alignment vertical="center"/>
    </xf>
    <xf numFmtId="10" fontId="29" fillId="0" borderId="17" xfId="16" applyNumberFormat="1" applyFont="1" applyBorder="1" applyAlignment="1">
      <alignment vertical="center" wrapText="1"/>
    </xf>
    <xf numFmtId="10" fontId="12" fillId="2" borderId="17" xfId="16" applyNumberFormat="1" applyFont="1" applyFill="1" applyBorder="1" applyAlignment="1">
      <alignment vertical="center"/>
    </xf>
    <xf numFmtId="0" fontId="29" fillId="0" borderId="17" xfId="12" applyFont="1" applyBorder="1" applyAlignment="1">
      <alignment vertical="center" wrapText="1"/>
    </xf>
    <xf numFmtId="0" fontId="11" fillId="2" borderId="5" xfId="0" applyFont="1" applyFill="1" applyBorder="1" applyAlignment="1">
      <alignment horizontal="center" wrapText="1"/>
    </xf>
    <xf numFmtId="0" fontId="11" fillId="2" borderId="0" xfId="0" applyFont="1" applyFill="1" applyBorder="1" applyAlignment="1">
      <alignment horizontal="center" vertical="top" wrapText="1"/>
    </xf>
    <xf numFmtId="0" fontId="11" fillId="2" borderId="0" xfId="0" applyFont="1" applyFill="1" applyBorder="1" applyAlignment="1">
      <alignment horizontal="center" wrapText="1"/>
    </xf>
    <xf numFmtId="0" fontId="11" fillId="2" borderId="4" xfId="0" applyFont="1" applyFill="1" applyBorder="1" applyAlignment="1">
      <alignment horizontal="left"/>
    </xf>
    <xf numFmtId="3" fontId="11" fillId="2" borderId="4" xfId="0" applyNumberFormat="1" applyFont="1" applyFill="1" applyBorder="1" applyAlignment="1">
      <alignment horizontal="right" wrapText="1"/>
    </xf>
    <xf numFmtId="9" fontId="11" fillId="2" borderId="4" xfId="0" applyNumberFormat="1" applyFont="1" applyFill="1" applyBorder="1" applyAlignment="1">
      <alignment horizontal="right" wrapText="1"/>
    </xf>
    <xf numFmtId="0" fontId="12" fillId="2" borderId="0" xfId="0" applyFont="1" applyFill="1" applyBorder="1" applyAlignment="1">
      <alignment horizontal="left" wrapText="1"/>
    </xf>
    <xf numFmtId="0" fontId="12" fillId="2" borderId="0" xfId="0" applyFont="1" applyFill="1" applyBorder="1" applyAlignment="1">
      <alignment horizontal="center" vertical="top" wrapText="1"/>
    </xf>
    <xf numFmtId="0" fontId="47" fillId="0" borderId="0" xfId="0" applyFont="1"/>
    <xf numFmtId="0" fontId="30" fillId="3" borderId="0" xfId="0" applyFont="1" applyFill="1"/>
    <xf numFmtId="0" fontId="11" fillId="3" borderId="0" xfId="0" applyFont="1" applyFill="1"/>
    <xf numFmtId="3" fontId="12" fillId="2" borderId="18" xfId="0" applyNumberFormat="1" applyFont="1" applyFill="1" applyBorder="1" applyAlignment="1">
      <alignment horizontal="right"/>
    </xf>
    <xf numFmtId="3" fontId="11" fillId="3" borderId="13" xfId="1" applyNumberFormat="1" applyFont="1" applyFill="1" applyBorder="1">
      <alignment horizontal="right" vertical="top"/>
    </xf>
    <xf numFmtId="171" fontId="44" fillId="3" borderId="12" xfId="11" applyNumberFormat="1" applyFont="1" applyFill="1" applyBorder="1" applyAlignment="1">
      <alignment wrapText="1"/>
    </xf>
    <xf numFmtId="0" fontId="11" fillId="3" borderId="0" xfId="0" applyFont="1" applyFill="1"/>
    <xf numFmtId="0" fontId="11" fillId="3" borderId="0" xfId="0" applyFont="1" applyFill="1"/>
    <xf numFmtId="0" fontId="30" fillId="3" borderId="0" xfId="0" applyFont="1" applyFill="1"/>
    <xf numFmtId="0" fontId="29" fillId="0" borderId="14" xfId="0" applyFont="1" applyBorder="1" applyAlignment="1">
      <alignment wrapText="1"/>
    </xf>
    <xf numFmtId="3" fontId="44" fillId="3" borderId="12" xfId="0" applyNumberFormat="1" applyFont="1" applyFill="1" applyBorder="1" applyAlignment="1">
      <alignment horizontal="right" wrapText="1"/>
    </xf>
    <xf numFmtId="10" fontId="12" fillId="3" borderId="0" xfId="0" applyNumberFormat="1" applyFont="1" applyFill="1"/>
    <xf numFmtId="0" fontId="30" fillId="3" borderId="0" xfId="0" applyFont="1" applyFill="1" applyAlignment="1"/>
    <xf numFmtId="3" fontId="11" fillId="3" borderId="1" xfId="0" applyNumberFormat="1" applyFont="1" applyFill="1" applyBorder="1" applyAlignment="1">
      <alignment horizontal="right"/>
    </xf>
    <xf numFmtId="49" fontId="11" fillId="3" borderId="1" xfId="0" applyNumberFormat="1" applyFont="1" applyFill="1" applyBorder="1" applyAlignment="1">
      <alignment horizontal="left"/>
    </xf>
    <xf numFmtId="0" fontId="42" fillId="0" borderId="0" xfId="0" applyFont="1" applyBorder="1" applyAlignment="1"/>
    <xf numFmtId="0" fontId="29" fillId="0" borderId="14" xfId="0" applyFont="1" applyBorder="1" applyAlignment="1">
      <alignment horizontal="right" wrapText="1"/>
    </xf>
    <xf numFmtId="0" fontId="11" fillId="0" borderId="0" xfId="0" applyFont="1" applyAlignment="1">
      <alignment horizontal="left"/>
    </xf>
    <xf numFmtId="10" fontId="23" fillId="0" borderId="0" xfId="0" applyNumberFormat="1" applyFont="1"/>
    <xf numFmtId="0" fontId="23" fillId="0" borderId="0" xfId="0" applyFont="1"/>
    <xf numFmtId="0" fontId="14" fillId="0" borderId="0" xfId="0" applyFont="1" applyAlignment="1">
      <alignment horizontal="justify"/>
    </xf>
    <xf numFmtId="10" fontId="49" fillId="0" borderId="0" xfId="0" applyNumberFormat="1" applyFont="1"/>
    <xf numFmtId="0" fontId="49" fillId="0" borderId="0" xfId="0" applyFont="1"/>
    <xf numFmtId="10" fontId="50" fillId="0" borderId="0" xfId="10" applyNumberFormat="1" applyFont="1" applyAlignment="1">
      <alignment vertical="center"/>
    </xf>
    <xf numFmtId="0" fontId="30" fillId="2" borderId="0" xfId="0" applyFont="1" applyFill="1" applyBorder="1" applyAlignment="1">
      <alignment horizontal="left" vertical="top"/>
    </xf>
    <xf numFmtId="0" fontId="30" fillId="3" borderId="0" xfId="0" applyFont="1" applyFill="1" applyBorder="1" applyAlignment="1">
      <alignment horizontal="left"/>
    </xf>
    <xf numFmtId="0" fontId="37" fillId="3" borderId="0" xfId="0" applyFont="1" applyFill="1"/>
    <xf numFmtId="0" fontId="51" fillId="5" borderId="0" xfId="17" applyFill="1" applyAlignment="1">
      <alignment horizontal="right"/>
    </xf>
    <xf numFmtId="0" fontId="51" fillId="3" borderId="0" xfId="17" applyFill="1" applyAlignment="1">
      <alignment horizontal="right"/>
    </xf>
    <xf numFmtId="0" fontId="51" fillId="0" borderId="0" xfId="17" applyFill="1" applyAlignment="1">
      <alignment horizontal="right"/>
    </xf>
    <xf numFmtId="0" fontId="12" fillId="0" borderId="14" xfId="0" applyFont="1" applyBorder="1" applyAlignment="1">
      <alignment wrapText="1"/>
    </xf>
    <xf numFmtId="0" fontId="12" fillId="0" borderId="14" xfId="0" applyFont="1" applyBorder="1" applyAlignment="1">
      <alignment horizontal="right" wrapText="1"/>
    </xf>
    <xf numFmtId="10" fontId="11" fillId="0" borderId="0" xfId="0" applyNumberFormat="1" applyFont="1"/>
    <xf numFmtId="0" fontId="51" fillId="5" borderId="0" xfId="17" applyFill="1"/>
    <xf numFmtId="0" fontId="23" fillId="0" borderId="0" xfId="0" applyFont="1" applyFill="1"/>
    <xf numFmtId="0" fontId="25" fillId="0" borderId="0" xfId="0" applyFont="1" applyFill="1"/>
    <xf numFmtId="0" fontId="52" fillId="0" borderId="0" xfId="0" applyFont="1" applyFill="1" applyAlignment="1">
      <alignment horizontal="right"/>
    </xf>
    <xf numFmtId="0" fontId="40" fillId="2" borderId="0" xfId="12" applyFont="1" applyFill="1"/>
    <xf numFmtId="0" fontId="23" fillId="5" borderId="0" xfId="12" applyFont="1" applyFill="1"/>
    <xf numFmtId="0" fontId="23" fillId="0" borderId="0" xfId="12" applyFont="1" applyFill="1"/>
    <xf numFmtId="0" fontId="40" fillId="0" borderId="0" xfId="0" applyFont="1"/>
    <xf numFmtId="0" fontId="3" fillId="0" borderId="0" xfId="12"/>
    <xf numFmtId="0" fontId="30" fillId="3" borderId="0" xfId="12" applyFont="1" applyFill="1"/>
    <xf numFmtId="175" fontId="30" fillId="3" borderId="0" xfId="11" applyNumberFormat="1" applyFont="1" applyFill="1"/>
    <xf numFmtId="0" fontId="30" fillId="3" borderId="0" xfId="12" applyFont="1" applyFill="1" applyAlignment="1">
      <alignment horizontal="right"/>
    </xf>
    <xf numFmtId="0" fontId="30" fillId="3" borderId="0" xfId="12" applyFont="1" applyFill="1" applyAlignment="1">
      <alignment horizontal="left" vertical="center"/>
    </xf>
    <xf numFmtId="10" fontId="30" fillId="3" borderId="0" xfId="10" applyNumberFormat="1" applyFont="1" applyFill="1"/>
    <xf numFmtId="3" fontId="30" fillId="3" borderId="0" xfId="12" applyNumberFormat="1" applyFont="1" applyFill="1"/>
    <xf numFmtId="3" fontId="30" fillId="3" borderId="0" xfId="12" applyNumberFormat="1" applyFont="1" applyFill="1" applyAlignment="1">
      <alignment horizontal="right"/>
    </xf>
    <xf numFmtId="0" fontId="44" fillId="3" borderId="12" xfId="12" applyFont="1" applyFill="1" applyBorder="1" applyAlignment="1">
      <alignment wrapText="1"/>
    </xf>
    <xf numFmtId="0" fontId="48" fillId="0" borderId="0" xfId="12" applyFont="1"/>
    <xf numFmtId="0" fontId="48" fillId="0" borderId="19" xfId="12" applyFont="1" applyBorder="1"/>
    <xf numFmtId="175" fontId="29" fillId="3" borderId="20" xfId="12" applyNumberFormat="1" applyFont="1" applyFill="1" applyBorder="1" applyAlignment="1">
      <alignment horizontal="right"/>
    </xf>
    <xf numFmtId="3" fontId="29" fillId="3" borderId="19" xfId="12" applyNumberFormat="1" applyFont="1" applyFill="1" applyBorder="1" applyAlignment="1">
      <alignment horizontal="right"/>
    </xf>
    <xf numFmtId="0" fontId="3" fillId="0" borderId="0" xfId="12" applyBorder="1"/>
    <xf numFmtId="0" fontId="3" fillId="0" borderId="19" xfId="12" applyBorder="1"/>
    <xf numFmtId="10" fontId="30" fillId="3" borderId="20" xfId="10" applyNumberFormat="1" applyFont="1" applyFill="1" applyBorder="1"/>
    <xf numFmtId="3" fontId="30" fillId="3" borderId="19" xfId="12" applyNumberFormat="1" applyFont="1" applyFill="1" applyBorder="1"/>
    <xf numFmtId="3" fontId="30" fillId="3" borderId="19" xfId="11" applyNumberFormat="1" applyFont="1" applyFill="1" applyBorder="1"/>
    <xf numFmtId="3" fontId="30" fillId="3" borderId="19" xfId="11" applyNumberFormat="1" applyFont="1" applyFill="1" applyBorder="1" applyAlignment="1">
      <alignment horizontal="right"/>
    </xf>
    <xf numFmtId="0" fontId="44" fillId="3" borderId="21" xfId="12" applyFont="1" applyFill="1" applyBorder="1" applyAlignment="1">
      <alignment wrapText="1"/>
    </xf>
    <xf numFmtId="0" fontId="44" fillId="3" borderId="22" xfId="12" applyFont="1" applyFill="1" applyBorder="1" applyAlignment="1">
      <alignment wrapText="1"/>
    </xf>
    <xf numFmtId="0" fontId="50" fillId="3" borderId="12" xfId="12" applyFont="1" applyFill="1" applyBorder="1" applyAlignment="1">
      <alignment wrapText="1"/>
    </xf>
    <xf numFmtId="0" fontId="50" fillId="3" borderId="21" xfId="12" applyFont="1" applyFill="1" applyBorder="1" applyAlignment="1">
      <alignment wrapText="1"/>
    </xf>
    <xf numFmtId="0" fontId="50" fillId="3" borderId="22" xfId="12" applyFont="1" applyFill="1" applyBorder="1" applyAlignment="1">
      <alignment wrapText="1"/>
    </xf>
    <xf numFmtId="14" fontId="53" fillId="3" borderId="0" xfId="12" quotePrefix="1" applyNumberFormat="1" applyFont="1" applyFill="1" applyAlignment="1">
      <alignment horizontal="left" vertical="center"/>
    </xf>
    <xf numFmtId="0" fontId="30" fillId="3" borderId="0" xfId="12" applyFont="1" applyFill="1" applyAlignment="1">
      <alignment horizontal="left"/>
    </xf>
    <xf numFmtId="0" fontId="11" fillId="3" borderId="0" xfId="0" applyFont="1" applyFill="1"/>
    <xf numFmtId="10" fontId="11" fillId="3" borderId="0" xfId="1" applyNumberFormat="1" applyFont="1" applyFill="1" applyAlignment="1">
      <alignment vertical="top"/>
    </xf>
    <xf numFmtId="0" fontId="11" fillId="3" borderId="0" xfId="0" applyFont="1" applyFill="1"/>
    <xf numFmtId="3" fontId="11" fillId="0" borderId="0" xfId="0" applyNumberFormat="1" applyFont="1" applyFill="1" applyBorder="1" applyAlignment="1"/>
    <xf numFmtId="0" fontId="30" fillId="2" borderId="0" xfId="0" applyFont="1" applyFill="1" applyBorder="1" applyAlignment="1">
      <alignment horizontal="left" wrapText="1"/>
    </xf>
    <xf numFmtId="3" fontId="28" fillId="3" borderId="0" xfId="5" applyNumberFormat="1" applyFont="1" applyFill="1" applyBorder="1">
      <alignment horizontal="left" vertical="top"/>
    </xf>
    <xf numFmtId="0" fontId="11" fillId="3" borderId="0" xfId="0" applyFont="1" applyFill="1" applyBorder="1" applyAlignment="1">
      <alignment horizontal="left" wrapText="1"/>
    </xf>
    <xf numFmtId="0" fontId="12" fillId="2" borderId="0" xfId="0" applyFont="1" applyFill="1" applyBorder="1" applyAlignment="1">
      <alignment horizontal="left"/>
    </xf>
    <xf numFmtId="169" fontId="5" fillId="0" borderId="0" xfId="3" applyNumberFormat="1" applyFont="1" applyFill="1">
      <alignment horizontal="right" vertical="top"/>
    </xf>
    <xf numFmtId="3" fontId="12" fillId="0" borderId="6" xfId="13" applyNumberFormat="1" applyFont="1" applyFill="1" applyBorder="1" applyAlignment="1"/>
    <xf numFmtId="0" fontId="11" fillId="0" borderId="0" xfId="0" applyFont="1" applyFill="1"/>
    <xf numFmtId="49" fontId="11" fillId="2" borderId="0" xfId="0" applyNumberFormat="1" applyFont="1" applyFill="1" applyBorder="1" applyAlignment="1"/>
    <xf numFmtId="173" fontId="11" fillId="2" borderId="0" xfId="0" applyNumberFormat="1" applyFont="1" applyFill="1" applyBorder="1" applyAlignment="1">
      <alignment horizontal="right"/>
    </xf>
    <xf numFmtId="2" fontId="11" fillId="3" borderId="0" xfId="0" applyNumberFormat="1" applyFont="1" applyFill="1" applyBorder="1"/>
    <xf numFmtId="49" fontId="11" fillId="2" borderId="0" xfId="0" applyNumberFormat="1" applyFont="1" applyFill="1" applyBorder="1" applyAlignment="1">
      <alignment horizontal="right"/>
    </xf>
    <xf numFmtId="0" fontId="14" fillId="2" borderId="0" xfId="0" applyFont="1" applyFill="1" applyAlignment="1">
      <alignment horizontal="left" vertical="top" wrapText="1"/>
    </xf>
    <xf numFmtId="174" fontId="12" fillId="2" borderId="0" xfId="0" applyNumberFormat="1" applyFont="1" applyFill="1" applyBorder="1" applyAlignment="1">
      <alignment horizontal="left"/>
    </xf>
    <xf numFmtId="3" fontId="11" fillId="2" borderId="0" xfId="12" applyNumberFormat="1" applyFont="1" applyFill="1" applyBorder="1" applyAlignment="1">
      <alignment horizontal="right" vertical="top" wrapText="1"/>
    </xf>
    <xf numFmtId="0" fontId="11" fillId="3" borderId="0" xfId="0" applyFont="1" applyFill="1"/>
    <xf numFmtId="0" fontId="12" fillId="2" borderId="0" xfId="0" applyFont="1" applyFill="1" applyBorder="1" applyAlignment="1">
      <alignment horizontal="right" vertical="top" wrapText="1"/>
    </xf>
    <xf numFmtId="0" fontId="11" fillId="3" borderId="0" xfId="0" applyFont="1" applyFill="1" applyBorder="1" applyAlignment="1">
      <alignment horizontal="left" vertical="top" wrapText="1"/>
    </xf>
    <xf numFmtId="3" fontId="11" fillId="2" borderId="0" xfId="1" applyNumberFormat="1" applyFont="1" applyFill="1" applyBorder="1">
      <alignment horizontal="right" vertical="top"/>
    </xf>
    <xf numFmtId="3" fontId="11" fillId="3" borderId="0" xfId="11" applyNumberFormat="1" applyFont="1" applyFill="1" applyBorder="1" applyAlignment="1">
      <alignment horizontal="right" vertical="top" wrapText="1"/>
    </xf>
    <xf numFmtId="0" fontId="50" fillId="3" borderId="0" xfId="18" applyFont="1" applyFill="1" applyAlignment="1">
      <alignment wrapText="1"/>
    </xf>
    <xf numFmtId="1" fontId="44" fillId="3" borderId="0" xfId="18" applyNumberFormat="1" applyFont="1" applyFill="1" applyBorder="1"/>
    <xf numFmtId="0" fontId="50" fillId="3" borderId="0" xfId="18" applyFont="1" applyFill="1" applyAlignment="1">
      <alignment horizontal="left" wrapText="1" indent="1"/>
    </xf>
    <xf numFmtId="164" fontId="11" fillId="3" borderId="0" xfId="1" applyNumberFormat="1" applyFont="1" applyFill="1" applyBorder="1" applyAlignment="1">
      <alignment horizontal="right" vertical="center"/>
    </xf>
    <xf numFmtId="0" fontId="12" fillId="3" borderId="0" xfId="19" applyFont="1" applyFill="1" applyAlignment="1">
      <alignment horizontal="left"/>
    </xf>
    <xf numFmtId="167" fontId="11" fillId="3" borderId="0" xfId="5" applyNumberFormat="1" applyFont="1" applyFill="1" applyAlignment="1">
      <alignment horizontal="left"/>
    </xf>
    <xf numFmtId="0" fontId="11" fillId="3" borderId="4" xfId="5" quotePrefix="1" applyFont="1" applyFill="1" applyBorder="1" applyAlignment="1">
      <alignment horizontal="left"/>
    </xf>
    <xf numFmtId="0" fontId="12" fillId="3" borderId="6" xfId="5" applyFont="1" applyFill="1" applyBorder="1" applyAlignment="1">
      <alignment horizontal="left"/>
    </xf>
    <xf numFmtId="0" fontId="12" fillId="3" borderId="0" xfId="5" applyFont="1" applyFill="1" applyBorder="1" applyAlignment="1">
      <alignment horizontal="left" vertical="top"/>
    </xf>
    <xf numFmtId="0" fontId="11" fillId="3" borderId="0" xfId="5" applyFont="1" applyFill="1" applyBorder="1" applyAlignment="1">
      <alignment horizontal="left" vertical="center" indent="1"/>
    </xf>
    <xf numFmtId="0" fontId="11" fillId="3" borderId="4" xfId="5" applyFont="1" applyFill="1" applyBorder="1" applyAlignment="1">
      <alignment horizontal="left" vertical="center" indent="1"/>
    </xf>
    <xf numFmtId="174" fontId="12" fillId="3" borderId="5" xfId="0" applyNumberFormat="1" applyFont="1" applyFill="1" applyBorder="1" applyAlignment="1">
      <alignment horizontal="right" wrapText="1"/>
    </xf>
    <xf numFmtId="0" fontId="57" fillId="3" borderId="0" xfId="0" applyFont="1" applyFill="1" applyBorder="1" applyAlignment="1">
      <alignment horizontal="left"/>
    </xf>
    <xf numFmtId="0" fontId="25" fillId="3" borderId="0" xfId="0" applyFont="1" applyFill="1" applyBorder="1"/>
    <xf numFmtId="0" fontId="25" fillId="3" borderId="23" xfId="0" applyFont="1" applyFill="1" applyBorder="1" applyAlignment="1">
      <alignment wrapText="1"/>
    </xf>
    <xf numFmtId="0" fontId="25" fillId="3" borderId="24" xfId="0" applyFont="1" applyFill="1" applyBorder="1" applyAlignment="1">
      <alignment vertical="center" wrapText="1"/>
    </xf>
    <xf numFmtId="0" fontId="25" fillId="3" borderId="23" xfId="0" applyFont="1" applyFill="1" applyBorder="1" applyAlignment="1">
      <alignment vertical="center" wrapText="1"/>
    </xf>
    <xf numFmtId="0" fontId="25" fillId="3" borderId="23" xfId="0" applyFont="1" applyFill="1" applyBorder="1"/>
    <xf numFmtId="0" fontId="25" fillId="3" borderId="23" xfId="0" quotePrefix="1" applyFont="1" applyFill="1" applyBorder="1"/>
    <xf numFmtId="176" fontId="25" fillId="3" borderId="25" xfId="11" applyNumberFormat="1" applyFont="1" applyFill="1" applyBorder="1"/>
    <xf numFmtId="176" fontId="25" fillId="3" borderId="26" xfId="11" applyNumberFormat="1" applyFont="1" applyFill="1" applyBorder="1"/>
    <xf numFmtId="166" fontId="25" fillId="3" borderId="26" xfId="11" applyFont="1" applyFill="1" applyBorder="1"/>
    <xf numFmtId="0" fontId="25" fillId="3" borderId="26" xfId="0" applyFont="1" applyFill="1" applyBorder="1"/>
    <xf numFmtId="43" fontId="25" fillId="3" borderId="26" xfId="11" applyNumberFormat="1" applyFont="1" applyFill="1" applyBorder="1"/>
    <xf numFmtId="43" fontId="25" fillId="3" borderId="26" xfId="0" applyNumberFormat="1" applyFont="1" applyFill="1" applyBorder="1"/>
    <xf numFmtId="170" fontId="25" fillId="3" borderId="26" xfId="10" applyNumberFormat="1" applyFont="1" applyFill="1" applyBorder="1"/>
    <xf numFmtId="176" fontId="25" fillId="3" borderId="27" xfId="11" applyNumberFormat="1" applyFont="1" applyFill="1" applyBorder="1"/>
    <xf numFmtId="176" fontId="25" fillId="3" borderId="28" xfId="11" applyNumberFormat="1" applyFont="1" applyFill="1" applyBorder="1"/>
    <xf numFmtId="43" fontId="25" fillId="3" borderId="28" xfId="11" applyNumberFormat="1" applyFont="1" applyFill="1" applyBorder="1"/>
    <xf numFmtId="166" fontId="25" fillId="3" borderId="28" xfId="11" applyFont="1" applyFill="1" applyBorder="1"/>
    <xf numFmtId="170" fontId="25" fillId="3" borderId="28" xfId="10" applyNumberFormat="1" applyFont="1" applyFill="1" applyBorder="1"/>
    <xf numFmtId="0" fontId="57" fillId="3" borderId="29" xfId="0" applyFont="1" applyFill="1" applyBorder="1"/>
    <xf numFmtId="176" fontId="57" fillId="3" borderId="30" xfId="0" applyNumberFormat="1" applyFont="1" applyFill="1" applyBorder="1"/>
    <xf numFmtId="176" fontId="57" fillId="3" borderId="31" xfId="11" applyNumberFormat="1" applyFont="1" applyFill="1" applyBorder="1"/>
    <xf numFmtId="176" fontId="57" fillId="3" borderId="31" xfId="0" applyNumberFormat="1" applyFont="1" applyFill="1" applyBorder="1"/>
    <xf numFmtId="0" fontId="57" fillId="3" borderId="31" xfId="0" applyFont="1" applyFill="1" applyBorder="1"/>
    <xf numFmtId="170" fontId="57" fillId="3" borderId="31" xfId="10" applyNumberFormat="1" applyFont="1" applyFill="1" applyBorder="1"/>
    <xf numFmtId="0" fontId="57" fillId="3" borderId="0" xfId="0" applyFont="1" applyFill="1"/>
    <xf numFmtId="0" fontId="25" fillId="3" borderId="29" xfId="0" applyFont="1" applyFill="1" applyBorder="1" applyAlignment="1"/>
    <xf numFmtId="0" fontId="25" fillId="3" borderId="29" xfId="0" quotePrefix="1" applyFont="1" applyFill="1" applyBorder="1"/>
    <xf numFmtId="176" fontId="25" fillId="3" borderId="32" xfId="11" applyNumberFormat="1" applyFont="1" applyFill="1" applyBorder="1"/>
    <xf numFmtId="176" fontId="25" fillId="3" borderId="33" xfId="11" applyNumberFormat="1" applyFont="1" applyFill="1" applyBorder="1"/>
    <xf numFmtId="176" fontId="25" fillId="3" borderId="34" xfId="11" applyNumberFormat="1" applyFont="1" applyFill="1" applyBorder="1"/>
    <xf numFmtId="43" fontId="25" fillId="3" borderId="34" xfId="11" applyNumberFormat="1" applyFont="1" applyFill="1" applyBorder="1"/>
    <xf numFmtId="0" fontId="25" fillId="3" borderId="34" xfId="0" applyFont="1" applyFill="1" applyBorder="1"/>
    <xf numFmtId="0" fontId="25" fillId="3" borderId="23" xfId="0" applyFont="1" applyFill="1" applyBorder="1" applyAlignment="1"/>
    <xf numFmtId="176" fontId="25" fillId="3" borderId="35" xfId="11" applyNumberFormat="1" applyFont="1" applyFill="1" applyBorder="1"/>
    <xf numFmtId="176" fontId="25" fillId="3" borderId="36" xfId="11" applyNumberFormat="1" applyFont="1" applyFill="1" applyBorder="1"/>
    <xf numFmtId="0" fontId="57" fillId="3" borderId="29" xfId="0" applyFont="1" applyFill="1" applyBorder="1" applyAlignment="1"/>
    <xf numFmtId="176" fontId="57" fillId="3" borderId="30" xfId="11" applyNumberFormat="1" applyFont="1" applyFill="1" applyBorder="1"/>
    <xf numFmtId="176" fontId="57" fillId="3" borderId="37" xfId="11" applyNumberFormat="1" applyFont="1" applyFill="1" applyBorder="1"/>
    <xf numFmtId="170" fontId="25" fillId="3" borderId="31" xfId="10" applyNumberFormat="1" applyFont="1" applyFill="1" applyBorder="1"/>
    <xf numFmtId="176" fontId="23" fillId="3" borderId="34" xfId="11" applyNumberFormat="1" applyFont="1" applyFill="1" applyBorder="1"/>
    <xf numFmtId="2" fontId="25" fillId="3" borderId="26" xfId="0" applyNumberFormat="1" applyFont="1" applyFill="1" applyBorder="1"/>
    <xf numFmtId="0" fontId="25" fillId="3" borderId="38" xfId="0" applyFont="1" applyFill="1" applyBorder="1" applyAlignment="1"/>
    <xf numFmtId="0" fontId="25" fillId="3" borderId="38" xfId="0" applyFont="1" applyFill="1" applyBorder="1"/>
    <xf numFmtId="176" fontId="25" fillId="3" borderId="39" xfId="11" applyNumberFormat="1" applyFont="1" applyFill="1" applyBorder="1"/>
    <xf numFmtId="176" fontId="25" fillId="3" borderId="40" xfId="11" applyNumberFormat="1" applyFont="1" applyFill="1" applyBorder="1"/>
    <xf numFmtId="176" fontId="25" fillId="3" borderId="41" xfId="11" applyNumberFormat="1" applyFont="1" applyFill="1" applyBorder="1"/>
    <xf numFmtId="2" fontId="25" fillId="3" borderId="41" xfId="0" applyNumberFormat="1" applyFont="1" applyFill="1" applyBorder="1"/>
    <xf numFmtId="170" fontId="25" fillId="3" borderId="41" xfId="10" applyNumberFormat="1" applyFont="1" applyFill="1" applyBorder="1"/>
    <xf numFmtId="0" fontId="57" fillId="3" borderId="23" xfId="0" applyFont="1" applyFill="1" applyBorder="1" applyAlignment="1"/>
    <xf numFmtId="0" fontId="57" fillId="3" borderId="23" xfId="0" applyFont="1" applyFill="1" applyBorder="1"/>
    <xf numFmtId="166" fontId="25" fillId="3" borderId="41" xfId="11" applyFont="1" applyFill="1" applyBorder="1"/>
    <xf numFmtId="43" fontId="25" fillId="3" borderId="41" xfId="11" applyNumberFormat="1" applyFont="1" applyFill="1" applyBorder="1"/>
    <xf numFmtId="176" fontId="57" fillId="3" borderId="25" xfId="0" applyNumberFormat="1" applyFont="1" applyFill="1" applyBorder="1"/>
    <xf numFmtId="176" fontId="57" fillId="3" borderId="35" xfId="0" applyNumberFormat="1" applyFont="1" applyFill="1" applyBorder="1"/>
    <xf numFmtId="176" fontId="57" fillId="3" borderId="26" xfId="0" applyNumberFormat="1" applyFont="1" applyFill="1" applyBorder="1"/>
    <xf numFmtId="43" fontId="57" fillId="3" borderId="26" xfId="0" applyNumberFormat="1" applyFont="1" applyFill="1" applyBorder="1"/>
    <xf numFmtId="0" fontId="58" fillId="0" borderId="12" xfId="5" applyFont="1" applyFill="1" applyBorder="1">
      <alignment horizontal="left" vertical="top"/>
    </xf>
    <xf numFmtId="0" fontId="59" fillId="2" borderId="0" xfId="22" applyFill="1"/>
    <xf numFmtId="0" fontId="59" fillId="0" borderId="0" xfId="22"/>
    <xf numFmtId="0" fontId="59" fillId="3" borderId="0" xfId="22" applyFill="1" applyBorder="1" applyAlignment="1">
      <alignment horizontal="left"/>
    </xf>
    <xf numFmtId="0" fontId="59" fillId="2" borderId="0" xfId="22" applyFill="1" applyAlignment="1">
      <alignment vertical="top"/>
    </xf>
    <xf numFmtId="2" fontId="50" fillId="3" borderId="0" xfId="0" applyNumberFormat="1" applyFont="1" applyFill="1"/>
    <xf numFmtId="3" fontId="50" fillId="3" borderId="0" xfId="0" applyNumberFormat="1" applyFont="1" applyFill="1" applyBorder="1" applyAlignment="1">
      <alignment wrapText="1"/>
    </xf>
    <xf numFmtId="3" fontId="50" fillId="3" borderId="4" xfId="0" applyNumberFormat="1" applyFont="1" applyFill="1" applyBorder="1" applyAlignment="1">
      <alignment wrapText="1"/>
    </xf>
    <xf numFmtId="3" fontId="27" fillId="3" borderId="4" xfId="0" applyNumberFormat="1" applyFont="1" applyFill="1" applyBorder="1" applyAlignment="1">
      <alignment wrapText="1"/>
    </xf>
    <xf numFmtId="174" fontId="12" fillId="2" borderId="5" xfId="0" applyNumberFormat="1" applyFont="1" applyFill="1" applyBorder="1" applyAlignment="1">
      <alignment horizontal="left"/>
    </xf>
    <xf numFmtId="3" fontId="27" fillId="3" borderId="0" xfId="11" applyNumberFormat="1" applyFont="1" applyFill="1" applyBorder="1" applyAlignment="1">
      <alignment horizontal="right" wrapText="1"/>
    </xf>
    <xf numFmtId="10" fontId="11" fillId="3" borderId="0" xfId="0" applyNumberFormat="1" applyFont="1" applyFill="1"/>
    <xf numFmtId="3" fontId="12" fillId="3" borderId="12" xfId="0" applyNumberFormat="1" applyFont="1" applyFill="1" applyBorder="1" applyAlignment="1">
      <alignment horizontal="right" wrapText="1"/>
    </xf>
    <xf numFmtId="0" fontId="12" fillId="3" borderId="5" xfId="12" applyFont="1" applyFill="1" applyBorder="1" applyAlignment="1">
      <alignment horizontal="left" wrapText="1"/>
    </xf>
    <xf numFmtId="174" fontId="12" fillId="2" borderId="5" xfId="12" applyNumberFormat="1" applyFont="1" applyFill="1" applyBorder="1" applyAlignment="1">
      <alignment horizontal="right"/>
    </xf>
    <xf numFmtId="174" fontId="12" fillId="2" borderId="5" xfId="12" applyNumberFormat="1" applyFont="1" applyFill="1" applyBorder="1" applyAlignment="1">
      <alignment horizontal="right" vertical="top" wrapText="1"/>
    </xf>
    <xf numFmtId="0" fontId="12" fillId="3" borderId="0" xfId="0" applyFont="1" applyFill="1"/>
    <xf numFmtId="0" fontId="12" fillId="3" borderId="5" xfId="0" applyFont="1" applyFill="1" applyBorder="1" applyAlignment="1">
      <alignment horizontal="right" wrapText="1"/>
    </xf>
    <xf numFmtId="0" fontId="12" fillId="2" borderId="5" xfId="0" applyFont="1" applyFill="1" applyBorder="1" applyAlignment="1">
      <alignment horizontal="left" wrapText="1"/>
    </xf>
    <xf numFmtId="10" fontId="12" fillId="3" borderId="0" xfId="1" applyNumberFormat="1" applyFont="1" applyFill="1" applyAlignment="1">
      <alignment vertical="top"/>
    </xf>
    <xf numFmtId="0" fontId="29" fillId="0" borderId="0" xfId="5" applyFont="1" applyFill="1">
      <alignment horizontal="left" vertical="top"/>
    </xf>
    <xf numFmtId="3" fontId="50" fillId="3" borderId="0" xfId="0" applyNumberFormat="1" applyFont="1" applyFill="1" applyAlignment="1">
      <alignment wrapText="1"/>
    </xf>
    <xf numFmtId="3" fontId="11" fillId="3" borderId="0" xfId="0" applyNumberFormat="1" applyFont="1" applyFill="1" applyAlignment="1">
      <alignment wrapText="1"/>
    </xf>
    <xf numFmtId="3" fontId="11" fillId="2" borderId="0" xfId="0" applyNumberFormat="1" applyFont="1" applyFill="1" applyAlignment="1">
      <alignment horizontal="right"/>
    </xf>
    <xf numFmtId="3" fontId="11" fillId="0" borderId="0" xfId="13" applyNumberFormat="1" applyFont="1"/>
    <xf numFmtId="3" fontId="11" fillId="0" borderId="0" xfId="0" applyNumberFormat="1" applyFont="1"/>
    <xf numFmtId="171" fontId="11" fillId="2" borderId="0" xfId="11" applyNumberFormat="1" applyFont="1" applyFill="1" applyAlignment="1">
      <alignment horizontal="left" vertical="top"/>
    </xf>
    <xf numFmtId="171" fontId="11" fillId="2" borderId="0" xfId="11" applyNumberFormat="1" applyFont="1" applyFill="1"/>
    <xf numFmtId="171" fontId="11" fillId="2" borderId="1" xfId="11" applyNumberFormat="1" applyFont="1" applyFill="1" applyBorder="1"/>
    <xf numFmtId="3" fontId="11" fillId="0" borderId="16" xfId="11" applyNumberFormat="1" applyFont="1" applyBorder="1" applyAlignment="1">
      <alignment horizontal="right" vertical="top" wrapText="1"/>
    </xf>
    <xf numFmtId="171" fontId="11" fillId="2" borderId="6" xfId="11" applyNumberFormat="1" applyFont="1" applyFill="1" applyBorder="1" applyAlignment="1">
      <alignment horizontal="right"/>
    </xf>
    <xf numFmtId="171" fontId="11" fillId="2" borderId="6" xfId="11" applyNumberFormat="1" applyFont="1" applyFill="1" applyBorder="1"/>
    <xf numFmtId="3" fontId="11" fillId="2" borderId="13" xfId="0" applyNumberFormat="1" applyFont="1" applyFill="1" applyBorder="1" applyAlignment="1">
      <alignment horizontal="right"/>
    </xf>
    <xf numFmtId="0" fontId="12" fillId="3" borderId="5" xfId="0" applyFont="1" applyFill="1" applyBorder="1" applyAlignment="1">
      <alignment horizontal="left"/>
    </xf>
    <xf numFmtId="3" fontId="11" fillId="0" borderId="0" xfId="0" applyNumberFormat="1" applyFont="1" applyAlignment="1">
      <alignment horizontal="right"/>
    </xf>
    <xf numFmtId="3" fontId="12" fillId="3" borderId="10" xfId="0" applyNumberFormat="1" applyFont="1" applyFill="1" applyBorder="1" applyAlignment="1">
      <alignment horizontal="right"/>
    </xf>
    <xf numFmtId="0" fontId="14" fillId="3" borderId="0" xfId="0" applyFont="1" applyFill="1" applyAlignment="1">
      <alignment horizontal="left"/>
    </xf>
    <xf numFmtId="3" fontId="27" fillId="3" borderId="0" xfId="0" applyNumberFormat="1" applyFont="1" applyFill="1" applyAlignment="1">
      <alignment horizontal="right"/>
    </xf>
    <xf numFmtId="3" fontId="11" fillId="3" borderId="0" xfId="1" applyNumberFormat="1" applyFont="1" applyFill="1">
      <alignment horizontal="right" vertical="top"/>
    </xf>
    <xf numFmtId="3" fontId="11" fillId="3" borderId="1" xfId="1" applyNumberFormat="1" applyFont="1" applyFill="1" applyBorder="1">
      <alignment horizontal="right" vertical="top"/>
    </xf>
    <xf numFmtId="0" fontId="27" fillId="3" borderId="0" xfId="0" applyFont="1" applyFill="1"/>
    <xf numFmtId="3" fontId="60" fillId="3" borderId="0" xfId="0" applyNumberFormat="1" applyFont="1" applyFill="1" applyAlignment="1">
      <alignment horizontal="right"/>
    </xf>
    <xf numFmtId="0" fontId="12" fillId="2" borderId="18" xfId="0" applyFont="1" applyFill="1" applyBorder="1"/>
    <xf numFmtId="3" fontId="12" fillId="2" borderId="18" xfId="12" applyNumberFormat="1" applyFont="1" applyFill="1" applyBorder="1" applyAlignment="1">
      <alignment horizontal="right" vertical="top" wrapText="1"/>
    </xf>
    <xf numFmtId="164" fontId="11" fillId="0" borderId="0" xfId="1" applyNumberFormat="1" applyFont="1" applyAlignment="1">
      <alignment horizontal="right" vertical="center"/>
    </xf>
    <xf numFmtId="164" fontId="11" fillId="0" borderId="4" xfId="1" applyNumberFormat="1" applyFont="1" applyBorder="1" applyAlignment="1">
      <alignment horizontal="right" vertical="center"/>
    </xf>
    <xf numFmtId="164" fontId="11" fillId="0" borderId="6" xfId="1" applyNumberFormat="1" applyFont="1" applyBorder="1" applyAlignment="1">
      <alignment horizontal="right" vertical="center"/>
    </xf>
    <xf numFmtId="49" fontId="44" fillId="0" borderId="0" xfId="24" applyNumberFormat="1" applyFont="1" applyAlignment="1">
      <alignment wrapText="1"/>
    </xf>
    <xf numFmtId="0" fontId="12" fillId="0" borderId="6" xfId="20" applyFont="1" applyBorder="1" applyAlignment="1">
      <alignment horizontal="right" wrapText="1"/>
    </xf>
    <xf numFmtId="0" fontId="44" fillId="7" borderId="6" xfId="23" applyFont="1" applyFill="1" applyBorder="1" applyAlignment="1">
      <alignment horizontal="right" wrapText="1"/>
    </xf>
    <xf numFmtId="0" fontId="12" fillId="0" borderId="0" xfId="20" applyFont="1" applyAlignment="1">
      <alignment horizontal="right" wrapText="1"/>
    </xf>
    <xf numFmtId="0" fontId="44" fillId="0" borderId="6" xfId="23" applyFont="1" applyBorder="1" applyAlignment="1">
      <alignment horizontal="right" wrapText="1"/>
    </xf>
    <xf numFmtId="0" fontId="44" fillId="0" borderId="0" xfId="23" applyFont="1" applyAlignment="1">
      <alignment horizontal="left" wrapText="1"/>
    </xf>
    <xf numFmtId="0" fontId="44" fillId="7" borderId="0" xfId="23" applyFont="1" applyFill="1" applyAlignment="1">
      <alignment horizontal="right" wrapText="1"/>
    </xf>
    <xf numFmtId="0" fontId="44" fillId="0" borderId="0" xfId="23" applyFont="1" applyAlignment="1">
      <alignment horizontal="right" wrapText="1"/>
    </xf>
    <xf numFmtId="0" fontId="50" fillId="0" borderId="0" xfId="23" applyFont="1" applyAlignment="1">
      <alignment wrapText="1"/>
    </xf>
    <xf numFmtId="1" fontId="50" fillId="0" borderId="0" xfId="23" applyNumberFormat="1" applyFont="1"/>
    <xf numFmtId="3" fontId="15" fillId="7" borderId="0" xfId="24" applyFont="1" applyFill="1" applyAlignment="1">
      <alignment horizontal="right"/>
    </xf>
    <xf numFmtId="3" fontId="15" fillId="0" borderId="0" xfId="24" applyFont="1" applyAlignment="1">
      <alignment horizontal="right"/>
    </xf>
    <xf numFmtId="1" fontId="44" fillId="0" borderId="0" xfId="23" applyNumberFormat="1" applyFont="1"/>
    <xf numFmtId="1" fontId="15" fillId="0" borderId="0" xfId="25" applyNumberFormat="1" applyFont="1"/>
    <xf numFmtId="0" fontId="44" fillId="0" borderId="6" xfId="23" applyFont="1" applyBorder="1"/>
    <xf numFmtId="1" fontId="50" fillId="0" borderId="6" xfId="25" applyNumberFormat="1" applyFont="1" applyBorder="1"/>
    <xf numFmtId="3" fontId="16" fillId="7" borderId="6" xfId="24" applyFont="1" applyFill="1" applyBorder="1" applyAlignment="1">
      <alignment horizontal="right"/>
    </xf>
    <xf numFmtId="1" fontId="50" fillId="0" borderId="0" xfId="25" applyNumberFormat="1" applyFont="1"/>
    <xf numFmtId="3" fontId="15" fillId="0" borderId="6" xfId="24" applyFont="1" applyBorder="1" applyAlignment="1">
      <alignment horizontal="right"/>
    </xf>
    <xf numFmtId="0" fontId="44" fillId="0" borderId="0" xfId="23" applyFont="1"/>
    <xf numFmtId="0" fontId="11" fillId="0" borderId="0" xfId="26" applyFont="1"/>
    <xf numFmtId="0" fontId="50" fillId="0" borderId="0" xfId="26" applyFont="1"/>
    <xf numFmtId="0" fontId="12" fillId="0" borderId="4" xfId="20" applyFont="1" applyBorder="1" applyAlignment="1">
      <alignment horizontal="right" wrapText="1"/>
    </xf>
    <xf numFmtId="0" fontId="44" fillId="0" borderId="4" xfId="23" applyFont="1" applyBorder="1" applyAlignment="1">
      <alignment horizontal="right" wrapText="1"/>
    </xf>
    <xf numFmtId="0" fontId="44" fillId="0" borderId="0" xfId="23" applyFont="1" applyBorder="1"/>
    <xf numFmtId="1" fontId="50" fillId="0" borderId="0" xfId="25" applyNumberFormat="1" applyFont="1" applyBorder="1"/>
    <xf numFmtId="3" fontId="15" fillId="0" borderId="0" xfId="24" applyFont="1" applyBorder="1" applyAlignment="1">
      <alignment horizontal="right"/>
    </xf>
    <xf numFmtId="3" fontId="16" fillId="0" borderId="0" xfId="24" applyFont="1" applyFill="1" applyBorder="1" applyAlignment="1">
      <alignment horizontal="right"/>
    </xf>
    <xf numFmtId="0" fontId="12" fillId="3" borderId="0" xfId="0" applyFont="1" applyFill="1" applyBorder="1" applyAlignment="1">
      <alignment horizontal="center"/>
    </xf>
    <xf numFmtId="0" fontId="50" fillId="3" borderId="0" xfId="18" applyFont="1" applyFill="1" applyBorder="1" applyAlignment="1">
      <alignment wrapText="1"/>
    </xf>
    <xf numFmtId="0" fontId="50" fillId="3" borderId="0" xfId="18" applyFont="1" applyFill="1" applyBorder="1" applyAlignment="1">
      <alignment horizontal="left" wrapText="1" indent="1"/>
    </xf>
    <xf numFmtId="0" fontId="50" fillId="3" borderId="0" xfId="18" applyFont="1" applyFill="1" applyBorder="1" applyAlignment="1"/>
    <xf numFmtId="0" fontId="44" fillId="3" borderId="0" xfId="18" applyFont="1" applyFill="1" applyBorder="1"/>
    <xf numFmtId="1" fontId="15" fillId="0" borderId="0" xfId="25" applyNumberFormat="1" applyFont="1" applyAlignment="1"/>
    <xf numFmtId="3" fontId="11" fillId="0" borderId="0" xfId="11" applyNumberFormat="1" applyFont="1" applyAlignment="1">
      <alignment horizontal="right"/>
    </xf>
    <xf numFmtId="0" fontId="11" fillId="0" borderId="0" xfId="0" applyFont="1" applyAlignment="1">
      <alignment vertical="top" wrapText="1"/>
    </xf>
    <xf numFmtId="0" fontId="12" fillId="0" borderId="6" xfId="0" applyFont="1" applyBorder="1"/>
    <xf numFmtId="3" fontId="12" fillId="0" borderId="6" xfId="11" applyNumberFormat="1" applyFont="1" applyBorder="1" applyAlignment="1">
      <alignment horizontal="right"/>
    </xf>
    <xf numFmtId="0" fontId="12" fillId="0" borderId="0" xfId="20" applyFont="1" applyAlignment="1">
      <alignment vertical="top"/>
    </xf>
    <xf numFmtId="15" fontId="12" fillId="0" borderId="0" xfId="20" quotePrefix="1" applyNumberFormat="1" applyFont="1" applyAlignment="1">
      <alignment horizontal="right"/>
    </xf>
    <xf numFmtId="176" fontId="12" fillId="0" borderId="0" xfId="21" applyNumberFormat="1" applyFont="1" applyAlignment="1">
      <alignment horizontal="right" wrapText="1"/>
    </xf>
    <xf numFmtId="164" fontId="12" fillId="0" borderId="6" xfId="1" applyNumberFormat="1" applyFont="1" applyBorder="1" applyAlignment="1">
      <alignment horizontal="right" vertical="center"/>
    </xf>
    <xf numFmtId="0" fontId="12" fillId="0" borderId="0" xfId="5" applyFont="1">
      <alignment horizontal="left" vertical="top"/>
    </xf>
    <xf numFmtId="3" fontId="15" fillId="0" borderId="0" xfId="0" applyNumberFormat="1" applyFont="1" applyAlignment="1">
      <alignment horizontal="right"/>
    </xf>
    <xf numFmtId="3" fontId="16" fillId="0" borderId="0" xfId="0" applyNumberFormat="1" applyFont="1" applyAlignment="1">
      <alignment horizontal="right"/>
    </xf>
    <xf numFmtId="43" fontId="25" fillId="0" borderId="28" xfId="0" applyNumberFormat="1" applyFont="1" applyBorder="1"/>
    <xf numFmtId="176" fontId="57" fillId="3" borderId="42" xfId="11" applyNumberFormat="1" applyFont="1" applyFill="1" applyBorder="1"/>
    <xf numFmtId="176" fontId="57" fillId="3" borderId="43" xfId="11" applyNumberFormat="1" applyFont="1" applyFill="1" applyBorder="1"/>
    <xf numFmtId="0" fontId="57" fillId="3" borderId="44" xfId="0" applyFont="1" applyFill="1" applyBorder="1"/>
    <xf numFmtId="176" fontId="57" fillId="3" borderId="44" xfId="0" applyNumberFormat="1" applyFont="1" applyFill="1" applyBorder="1"/>
    <xf numFmtId="170" fontId="57" fillId="3" borderId="44" xfId="10" applyNumberFormat="1" applyFont="1" applyFill="1" applyBorder="1"/>
    <xf numFmtId="176" fontId="57" fillId="3" borderId="44" xfId="11" applyNumberFormat="1" applyFont="1" applyFill="1" applyBorder="1"/>
    <xf numFmtId="170" fontId="25" fillId="3" borderId="44" xfId="10" applyNumberFormat="1" applyFont="1" applyFill="1" applyBorder="1"/>
    <xf numFmtId="0" fontId="57" fillId="3" borderId="44" xfId="0" applyFont="1" applyFill="1" applyBorder="1" applyAlignment="1">
      <alignment horizontal="right" vertical="center"/>
    </xf>
    <xf numFmtId="0" fontId="12" fillId="2" borderId="0" xfId="0" applyFont="1" applyFill="1" applyBorder="1" applyAlignment="1">
      <alignment vertical="top" wrapText="1"/>
    </xf>
    <xf numFmtId="3" fontId="16" fillId="2" borderId="0" xfId="0" applyNumberFormat="1" applyFont="1" applyFill="1" applyBorder="1" applyAlignment="1"/>
    <xf numFmtId="170" fontId="12" fillId="2" borderId="0" xfId="0" applyNumberFormat="1" applyFont="1" applyFill="1" applyBorder="1" applyAlignment="1"/>
    <xf numFmtId="170" fontId="12" fillId="2" borderId="0" xfId="10" applyNumberFormat="1" applyFont="1" applyFill="1" applyBorder="1" applyAlignment="1"/>
    <xf numFmtId="0" fontId="62" fillId="0" borderId="0" xfId="0" applyFont="1" applyAlignment="1">
      <alignment horizontal="left" vertical="center"/>
    </xf>
    <xf numFmtId="0" fontId="63" fillId="0" borderId="0" xfId="0" applyFont="1" applyAlignment="1">
      <alignment horizontal="left" vertical="center" wrapText="1"/>
    </xf>
    <xf numFmtId="3" fontId="11" fillId="2" borderId="0" xfId="0" applyNumberFormat="1" applyFont="1" applyFill="1" applyAlignment="1">
      <alignment horizontal="right" wrapText="1"/>
    </xf>
    <xf numFmtId="9" fontId="11" fillId="2" borderId="0" xfId="10" applyFont="1" applyFill="1" applyAlignment="1">
      <alignment horizontal="right" wrapText="1"/>
    </xf>
    <xf numFmtId="9" fontId="13" fillId="2" borderId="0" xfId="10" applyFont="1" applyFill="1" applyAlignment="1">
      <alignment horizontal="right" vertical="top" wrapText="1"/>
    </xf>
    <xf numFmtId="3" fontId="12" fillId="2" borderId="0" xfId="11" applyNumberFormat="1" applyFont="1" applyFill="1"/>
    <xf numFmtId="170" fontId="12" fillId="2" borderId="0" xfId="11" applyNumberFormat="1" applyFont="1" applyFill="1"/>
    <xf numFmtId="3" fontId="11" fillId="2" borderId="0" xfId="11" applyNumberFormat="1" applyFont="1" applyFill="1"/>
    <xf numFmtId="170" fontId="11" fillId="2" borderId="0" xfId="11" applyNumberFormat="1" applyFont="1" applyFill="1"/>
    <xf numFmtId="3" fontId="12" fillId="2" borderId="0" xfId="0" applyNumberFormat="1" applyFont="1" applyFill="1" applyAlignment="1">
      <alignment horizontal="right" vertical="top" wrapText="1"/>
    </xf>
    <xf numFmtId="3" fontId="11" fillId="2" borderId="0" xfId="0" applyNumberFormat="1" applyFont="1" applyFill="1" applyAlignment="1">
      <alignment horizontal="right" vertical="top" wrapText="1"/>
    </xf>
    <xf numFmtId="3" fontId="12" fillId="2" borderId="0" xfId="0" applyNumberFormat="1" applyFont="1" applyFill="1" applyAlignment="1">
      <alignment horizontal="right" vertical="center" wrapText="1"/>
    </xf>
    <xf numFmtId="3" fontId="11" fillId="2" borderId="0" xfId="0" applyNumberFormat="1" applyFont="1" applyFill="1" applyAlignment="1">
      <alignment horizontal="right" vertical="center" wrapText="1"/>
    </xf>
    <xf numFmtId="3" fontId="50" fillId="3" borderId="0" xfId="0" applyNumberFormat="1" applyFont="1" applyFill="1"/>
    <xf numFmtId="3" fontId="50" fillId="3" borderId="0" xfId="7" applyNumberFormat="1" applyFont="1" applyFill="1"/>
    <xf numFmtId="3" fontId="50" fillId="0" borderId="0" xfId="0" applyNumberFormat="1" applyFont="1"/>
    <xf numFmtId="0" fontId="11" fillId="3" borderId="0" xfId="11" applyNumberFormat="1" applyFont="1" applyFill="1" applyAlignment="1">
      <alignment horizontal="right" wrapText="1"/>
    </xf>
    <xf numFmtId="3" fontId="11" fillId="3" borderId="0" xfId="11" applyNumberFormat="1" applyFont="1" applyFill="1" applyAlignment="1">
      <alignment horizontal="right" wrapText="1"/>
    </xf>
    <xf numFmtId="3" fontId="27" fillId="3" borderId="0" xfId="11" applyNumberFormat="1" applyFont="1" applyFill="1" applyAlignment="1">
      <alignment horizontal="right"/>
    </xf>
    <xf numFmtId="3" fontId="11" fillId="3" borderId="0" xfId="11" applyNumberFormat="1" applyFont="1" applyFill="1"/>
    <xf numFmtId="3" fontId="44" fillId="0" borderId="0" xfId="0" applyNumberFormat="1" applyFont="1"/>
    <xf numFmtId="3" fontId="44" fillId="0" borderId="1" xfId="0" applyNumberFormat="1" applyFont="1" applyBorder="1"/>
    <xf numFmtId="3" fontId="50" fillId="0" borderId="1" xfId="0" applyNumberFormat="1" applyFont="1" applyBorder="1"/>
    <xf numFmtId="0" fontId="59" fillId="0" borderId="0" xfId="22" applyFill="1" applyAlignment="1">
      <alignment vertical="top"/>
    </xf>
    <xf numFmtId="3" fontId="11" fillId="3" borderId="0" xfId="0" applyNumberFormat="1" applyFont="1" applyFill="1" applyAlignment="1">
      <alignment vertical="top"/>
    </xf>
    <xf numFmtId="3" fontId="11" fillId="3" borderId="0" xfId="27" applyNumberFormat="1" applyFont="1" applyFill="1"/>
    <xf numFmtId="3" fontId="11" fillId="3" borderId="0" xfId="5" applyNumberFormat="1" applyFont="1" applyFill="1">
      <alignment horizontal="left" vertical="top"/>
    </xf>
    <xf numFmtId="3" fontId="30" fillId="3" borderId="0" xfId="27" applyNumberFormat="1" applyFont="1" applyFill="1"/>
    <xf numFmtId="3" fontId="14" fillId="3" borderId="0" xfId="0" applyNumberFormat="1" applyFont="1" applyFill="1"/>
    <xf numFmtId="3" fontId="14" fillId="3" borderId="0" xfId="1" applyNumberFormat="1" applyFont="1" applyFill="1">
      <alignment horizontal="right" vertical="top"/>
    </xf>
    <xf numFmtId="3" fontId="14" fillId="3" borderId="0" xfId="1" applyNumberFormat="1" applyFont="1" applyFill="1" applyAlignment="1">
      <alignment horizontal="right"/>
    </xf>
    <xf numFmtId="0" fontId="45" fillId="3" borderId="0" xfId="0" applyFont="1" applyFill="1"/>
    <xf numFmtId="3" fontId="45" fillId="3" borderId="0" xfId="0" applyNumberFormat="1" applyFont="1" applyFill="1"/>
    <xf numFmtId="3" fontId="11" fillId="3" borderId="0" xfId="1" applyNumberFormat="1" applyFont="1" applyFill="1" applyAlignment="1">
      <alignment horizontal="right"/>
    </xf>
    <xf numFmtId="3" fontId="11" fillId="3" borderId="0" xfId="12" applyNumberFormat="1" applyFont="1" applyFill="1" applyAlignment="1">
      <alignment vertical="top" wrapText="1"/>
    </xf>
    <xf numFmtId="3" fontId="11" fillId="0" borderId="0" xfId="12" applyNumberFormat="1" applyFont="1" applyAlignment="1">
      <alignment vertical="top" wrapText="1"/>
    </xf>
    <xf numFmtId="171" fontId="11" fillId="2" borderId="0" xfId="11" applyNumberFormat="1" applyFont="1" applyFill="1" applyAlignment="1">
      <alignment horizontal="right" vertical="top"/>
    </xf>
    <xf numFmtId="171" fontId="11" fillId="2" borderId="0" xfId="11" quotePrefix="1" applyNumberFormat="1" applyFont="1" applyFill="1" applyBorder="1" applyAlignment="1">
      <alignment horizontal="right" vertical="top" wrapText="1"/>
    </xf>
    <xf numFmtId="171" fontId="11" fillId="2" borderId="0" xfId="11" applyNumberFormat="1" applyFont="1" applyFill="1" applyBorder="1" applyAlignment="1">
      <alignment horizontal="right" vertical="top" wrapText="1"/>
    </xf>
    <xf numFmtId="171" fontId="11" fillId="0" borderId="0" xfId="11" applyNumberFormat="1" applyFont="1" applyFill="1" applyBorder="1" applyAlignment="1">
      <alignment horizontal="right" vertical="top" wrapText="1"/>
    </xf>
    <xf numFmtId="0" fontId="64" fillId="2" borderId="0" xfId="0" applyFont="1" applyFill="1" applyBorder="1" applyAlignment="1">
      <alignment horizontal="left"/>
    </xf>
    <xf numFmtId="0" fontId="12" fillId="3" borderId="5" xfId="0" applyFont="1" applyFill="1" applyBorder="1" applyAlignment="1">
      <alignment horizontal="right" wrapText="1"/>
    </xf>
    <xf numFmtId="0" fontId="11" fillId="3" borderId="0" xfId="0" applyFont="1" applyFill="1"/>
    <xf numFmtId="171" fontId="11" fillId="3" borderId="0" xfId="11" applyNumberFormat="1" applyFont="1" applyFill="1" applyBorder="1" applyAlignment="1">
      <alignment horizontal="left" wrapText="1"/>
    </xf>
    <xf numFmtId="0" fontId="44" fillId="0" borderId="0" xfId="23" applyFont="1" applyAlignment="1">
      <alignment horizontal="left" wrapText="1"/>
    </xf>
    <xf numFmtId="0" fontId="12" fillId="2" borderId="5" xfId="0" applyFont="1" applyFill="1" applyBorder="1" applyAlignment="1">
      <alignment horizontal="left" wrapText="1"/>
    </xf>
    <xf numFmtId="49" fontId="11" fillId="2" borderId="0" xfId="0" quotePrefix="1" applyNumberFormat="1" applyFont="1" applyFill="1" applyBorder="1" applyAlignment="1">
      <alignment horizontal="left" vertical="top" wrapText="1"/>
    </xf>
    <xf numFmtId="0" fontId="12" fillId="2" borderId="5" xfId="0" applyFont="1" applyFill="1" applyBorder="1" applyAlignment="1">
      <alignment horizontal="left"/>
    </xf>
    <xf numFmtId="0" fontId="11" fillId="3" borderId="0" xfId="0" applyFont="1" applyFill="1"/>
    <xf numFmtId="0" fontId="12" fillId="2" borderId="5" xfId="0" applyFont="1" applyFill="1" applyBorder="1" applyAlignment="1">
      <alignment horizontal="left" wrapText="1"/>
    </xf>
    <xf numFmtId="49" fontId="11" fillId="2" borderId="0" xfId="0" quotePrefix="1" applyNumberFormat="1" applyFont="1" applyFill="1" applyBorder="1" applyAlignment="1"/>
    <xf numFmtId="0" fontId="11" fillId="0" borderId="0" xfId="0" applyFont="1" applyAlignment="1"/>
    <xf numFmtId="0" fontId="30" fillId="0" borderId="0" xfId="12" applyFont="1" applyBorder="1" applyAlignment="1"/>
    <xf numFmtId="167" fontId="11" fillId="3" borderId="0" xfId="5" applyNumberFormat="1" applyFont="1" applyFill="1" applyAlignment="1"/>
    <xf numFmtId="0" fontId="44" fillId="0" borderId="4" xfId="23" applyFont="1" applyBorder="1" applyAlignment="1"/>
    <xf numFmtId="0" fontId="11" fillId="2" borderId="1" xfId="0" applyFont="1" applyFill="1" applyBorder="1" applyAlignment="1"/>
    <xf numFmtId="164" fontId="11" fillId="0" borderId="0" xfId="5" applyNumberFormat="1" applyFont="1" applyFill="1" applyAlignment="1"/>
    <xf numFmtId="171" fontId="11" fillId="3" borderId="0" xfId="11" applyNumberFormat="1" applyFont="1" applyFill="1" applyBorder="1" applyAlignment="1"/>
    <xf numFmtId="3" fontId="16" fillId="2" borderId="0" xfId="0" applyNumberFormat="1" applyFont="1" applyFill="1"/>
    <xf numFmtId="2" fontId="16" fillId="3" borderId="4" xfId="0" applyNumberFormat="1" applyFont="1" applyFill="1" applyBorder="1"/>
    <xf numFmtId="0" fontId="29" fillId="0" borderId="6" xfId="5" applyFont="1" applyFill="1" applyBorder="1" applyAlignment="1">
      <alignment horizontal="left" vertical="top"/>
    </xf>
    <xf numFmtId="3" fontId="11" fillId="3" borderId="1" xfId="0" applyNumberFormat="1" applyFont="1" applyFill="1" applyBorder="1"/>
    <xf numFmtId="171" fontId="12" fillId="3" borderId="0" xfId="11" applyNumberFormat="1" applyFont="1" applyFill="1" applyBorder="1"/>
    <xf numFmtId="3" fontId="12" fillId="0" borderId="6" xfId="13" applyNumberFormat="1" applyFont="1" applyBorder="1"/>
    <xf numFmtId="3" fontId="11" fillId="2" borderId="0" xfId="13" applyNumberFormat="1" applyFont="1" applyFill="1"/>
    <xf numFmtId="3" fontId="12" fillId="2" borderId="6" xfId="13" applyNumberFormat="1" applyFont="1" applyFill="1" applyBorder="1"/>
    <xf numFmtId="3" fontId="12" fillId="0" borderId="0" xfId="13" applyNumberFormat="1" applyFont="1"/>
    <xf numFmtId="3" fontId="12" fillId="2" borderId="0" xfId="13" applyNumberFormat="1" applyFont="1" applyFill="1"/>
    <xf numFmtId="3" fontId="11" fillId="0" borderId="0" xfId="13" applyNumberFormat="1" applyFont="1" applyFill="1"/>
    <xf numFmtId="164" fontId="12" fillId="0" borderId="6" xfId="1" applyNumberFormat="1" applyFont="1" applyFill="1" applyBorder="1" applyAlignment="1">
      <alignment horizontal="right" vertical="center"/>
    </xf>
    <xf numFmtId="164" fontId="11" fillId="0" borderId="0" xfId="1" applyNumberFormat="1" applyFont="1" applyFill="1" applyBorder="1" applyAlignment="1">
      <alignment horizontal="right" vertical="center"/>
    </xf>
    <xf numFmtId="164" fontId="11" fillId="0" borderId="4" xfId="1" applyNumberFormat="1" applyFont="1" applyFill="1" applyBorder="1" applyAlignment="1">
      <alignment horizontal="right" vertical="center"/>
    </xf>
    <xf numFmtId="10" fontId="29" fillId="0" borderId="45" xfId="16" applyNumberFormat="1" applyFont="1" applyBorder="1" applyAlignment="1">
      <alignment vertical="center" wrapText="1"/>
    </xf>
    <xf numFmtId="10" fontId="29" fillId="0" borderId="45" xfId="16" applyNumberFormat="1" applyFont="1" applyBorder="1" applyAlignment="1">
      <alignment horizontal="right" vertical="center" wrapText="1"/>
    </xf>
    <xf numFmtId="10" fontId="12" fillId="2" borderId="45" xfId="16" applyNumberFormat="1" applyFont="1" applyFill="1" applyBorder="1" applyAlignment="1">
      <alignment vertical="center"/>
    </xf>
    <xf numFmtId="3" fontId="11" fillId="2" borderId="5" xfId="0" applyNumberFormat="1" applyFont="1" applyFill="1" applyBorder="1" applyAlignment="1">
      <alignment horizontal="right" vertical="top" wrapText="1"/>
    </xf>
    <xf numFmtId="0" fontId="30" fillId="2" borderId="5" xfId="0" applyFont="1" applyFill="1" applyBorder="1" applyAlignment="1">
      <alignment horizontal="right" vertical="top" wrapText="1"/>
    </xf>
    <xf numFmtId="170" fontId="11" fillId="2" borderId="6" xfId="10" applyNumberFormat="1" applyFont="1" applyFill="1" applyBorder="1"/>
    <xf numFmtId="3" fontId="44" fillId="3" borderId="6" xfId="7" applyNumberFormat="1" applyFont="1" applyFill="1" applyBorder="1"/>
    <xf numFmtId="3" fontId="44" fillId="2" borderId="6" xfId="7" applyNumberFormat="1" applyFont="1" applyFill="1" applyBorder="1"/>
    <xf numFmtId="3" fontId="44" fillId="3" borderId="6" xfId="0" applyNumberFormat="1" applyFont="1" applyFill="1" applyBorder="1"/>
    <xf numFmtId="3" fontId="44" fillId="2" borderId="6" xfId="0" applyNumberFormat="1" applyFont="1" applyFill="1" applyBorder="1"/>
    <xf numFmtId="3" fontId="44" fillId="3" borderId="10" xfId="0" applyNumberFormat="1" applyFont="1" applyFill="1" applyBorder="1"/>
    <xf numFmtId="3" fontId="44" fillId="2" borderId="10" xfId="0" applyNumberFormat="1" applyFont="1" applyFill="1" applyBorder="1"/>
    <xf numFmtId="0" fontId="12" fillId="2" borderId="0" xfId="0" applyFont="1" applyFill="1" applyAlignment="1">
      <alignment vertical="top"/>
    </xf>
    <xf numFmtId="0" fontId="11" fillId="2" borderId="18" xfId="0" applyFont="1" applyFill="1" applyBorder="1" applyAlignment="1"/>
    <xf numFmtId="3" fontId="12" fillId="3" borderId="18" xfId="0" applyNumberFormat="1" applyFont="1" applyFill="1" applyBorder="1" applyAlignment="1">
      <alignment horizontal="right"/>
    </xf>
    <xf numFmtId="3" fontId="12" fillId="0" borderId="18" xfId="0" applyNumberFormat="1" applyFont="1" applyBorder="1"/>
    <xf numFmtId="0" fontId="12" fillId="0" borderId="18" xfId="0" applyFont="1" applyBorder="1"/>
    <xf numFmtId="3" fontId="11" fillId="0" borderId="18" xfId="0" applyNumberFormat="1" applyFont="1" applyBorder="1"/>
    <xf numFmtId="3" fontId="12" fillId="0" borderId="0" xfId="0" applyNumberFormat="1" applyFont="1"/>
    <xf numFmtId="0" fontId="3" fillId="0" borderId="0" xfId="0" applyFont="1"/>
    <xf numFmtId="0" fontId="3" fillId="0" borderId="0" xfId="0" applyFont="1" applyAlignment="1">
      <alignment horizontal="right"/>
    </xf>
    <xf numFmtId="0" fontId="43" fillId="0" borderId="0" xfId="0" applyFont="1"/>
    <xf numFmtId="0" fontId="12" fillId="0" borderId="0" xfId="0" applyFont="1" applyAlignment="1">
      <alignment horizontal="center" vertical="center"/>
    </xf>
    <xf numFmtId="0" fontId="12" fillId="0" borderId="0" xfId="0" applyFont="1" applyAlignment="1">
      <alignment vertical="center"/>
    </xf>
    <xf numFmtId="0" fontId="11" fillId="0" borderId="12" xfId="0" applyFont="1" applyBorder="1" applyAlignment="1">
      <alignment horizontal="left" vertical="top"/>
    </xf>
    <xf numFmtId="0" fontId="41" fillId="0" borderId="12" xfId="0" applyFont="1" applyBorder="1" applyAlignment="1">
      <alignment vertical="center"/>
    </xf>
    <xf numFmtId="0" fontId="12" fillId="0" borderId="12" xfId="0" applyFont="1" applyBorder="1" applyAlignment="1">
      <alignment horizontal="right"/>
    </xf>
    <xf numFmtId="0" fontId="11" fillId="0" borderId="0" xfId="0" applyFont="1" applyAlignment="1">
      <alignment horizontal="left" vertical="top"/>
    </xf>
    <xf numFmtId="0" fontId="11" fillId="0" borderId="0" xfId="0" applyFont="1" applyAlignment="1">
      <alignment vertical="center"/>
    </xf>
    <xf numFmtId="0" fontId="11" fillId="0" borderId="0" xfId="0" applyFont="1" applyAlignment="1">
      <alignment horizontal="right"/>
    </xf>
    <xf numFmtId="0" fontId="41" fillId="0" borderId="12" xfId="0" applyFont="1" applyBorder="1"/>
    <xf numFmtId="0" fontId="14" fillId="0" borderId="12" xfId="0" applyFont="1" applyBorder="1" applyAlignment="1">
      <alignment horizontal="right"/>
    </xf>
    <xf numFmtId="0" fontId="30" fillId="0" borderId="0" xfId="0" applyFont="1" applyAlignment="1">
      <alignment horizontal="right"/>
    </xf>
    <xf numFmtId="0" fontId="11" fillId="0" borderId="0" xfId="0" applyFont="1" applyAlignment="1">
      <alignment horizontal="right" wrapText="1"/>
    </xf>
    <xf numFmtId="3" fontId="30" fillId="0" borderId="0" xfId="0" applyNumberFormat="1" applyFont="1" applyAlignment="1">
      <alignment horizontal="right"/>
    </xf>
    <xf numFmtId="14" fontId="11" fillId="0" borderId="0" xfId="0" applyNumberFormat="1" applyFont="1" applyAlignment="1">
      <alignment horizontal="right"/>
    </xf>
    <xf numFmtId="14" fontId="11" fillId="0" borderId="0" xfId="0" applyNumberFormat="1" applyFont="1" applyAlignment="1">
      <alignment horizontal="right" wrapText="1"/>
    </xf>
    <xf numFmtId="0" fontId="30" fillId="0" borderId="0" xfId="0" applyFont="1" applyAlignment="1">
      <alignment horizontal="right" wrapText="1"/>
    </xf>
    <xf numFmtId="0" fontId="11" fillId="0" borderId="0" xfId="0" quotePrefix="1" applyFont="1" applyAlignment="1">
      <alignment horizontal="right" wrapText="1"/>
    </xf>
    <xf numFmtId="0" fontId="11" fillId="0" borderId="0" xfId="0" applyFont="1" applyAlignment="1">
      <alignment horizontal="right" vertical="top" wrapText="1"/>
    </xf>
    <xf numFmtId="0" fontId="11" fillId="0" borderId="0" xfId="0" applyFont="1" applyAlignment="1">
      <alignment horizontal="left" wrapText="1"/>
    </xf>
    <xf numFmtId="0" fontId="30" fillId="0" borderId="0" xfId="0" applyFont="1" applyAlignment="1">
      <alignment wrapText="1"/>
    </xf>
    <xf numFmtId="0" fontId="30" fillId="0" borderId="0" xfId="0" applyFont="1" applyAlignment="1">
      <alignment horizontal="left" wrapText="1"/>
    </xf>
    <xf numFmtId="0" fontId="11" fillId="3" borderId="0" xfId="0" applyFont="1" applyFill="1" applyAlignment="1">
      <alignment horizontal="left" vertical="top"/>
    </xf>
    <xf numFmtId="0" fontId="11" fillId="3" borderId="0" xfId="0" applyFont="1" applyFill="1" applyAlignment="1">
      <alignment horizontal="right" wrapText="1"/>
    </xf>
    <xf numFmtId="0" fontId="11" fillId="3" borderId="0" xfId="0" applyFont="1" applyFill="1" applyAlignment="1">
      <alignment horizontal="right" vertical="top"/>
    </xf>
    <xf numFmtId="0" fontId="11" fillId="3" borderId="0" xfId="0" applyFont="1" applyFill="1" applyAlignment="1">
      <alignment wrapText="1"/>
    </xf>
    <xf numFmtId="0" fontId="11" fillId="3" borderId="0" xfId="0" applyFont="1" applyFill="1" applyAlignment="1">
      <alignment horizontal="right" vertical="top" wrapText="1"/>
    </xf>
    <xf numFmtId="0" fontId="12" fillId="3" borderId="0" xfId="0" applyFont="1" applyFill="1" applyAlignment="1">
      <alignment vertical="top" wrapText="1"/>
    </xf>
    <xf numFmtId="0" fontId="11" fillId="3" borderId="0" xfId="0" applyFont="1" applyFill="1" applyAlignment="1">
      <alignment vertical="top" wrapText="1"/>
    </xf>
    <xf numFmtId="0" fontId="11" fillId="3" borderId="0" xfId="0" applyFont="1" applyFill="1" applyAlignment="1">
      <alignment vertical="top"/>
    </xf>
    <xf numFmtId="0" fontId="12" fillId="3" borderId="0" xfId="0" applyFont="1" applyFill="1" applyAlignment="1">
      <alignment horizontal="right"/>
    </xf>
    <xf numFmtId="0" fontId="12" fillId="3" borderId="0" xfId="0" applyFont="1" applyFill="1" applyAlignment="1">
      <alignment vertical="top"/>
    </xf>
    <xf numFmtId="0" fontId="12" fillId="3" borderId="0" xfId="0" applyFont="1" applyFill="1" applyAlignment="1">
      <alignment horizontal="right" wrapText="1"/>
    </xf>
    <xf numFmtId="0" fontId="12" fillId="3" borderId="0" xfId="0" applyFont="1" applyFill="1" applyAlignment="1">
      <alignment wrapText="1"/>
    </xf>
    <xf numFmtId="0" fontId="30" fillId="3" borderId="0" xfId="0" applyFont="1" applyFill="1" applyAlignment="1">
      <alignment horizontal="left" wrapText="1"/>
    </xf>
    <xf numFmtId="0" fontId="53" fillId="3" borderId="0" xfId="12" applyFont="1" applyFill="1"/>
    <xf numFmtId="0" fontId="53" fillId="3" borderId="0" xfId="12" applyFont="1" applyFill="1" applyAlignment="1">
      <alignment wrapText="1"/>
    </xf>
    <xf numFmtId="10" fontId="30" fillId="3" borderId="0" xfId="12" applyNumberFormat="1" applyFont="1" applyFill="1"/>
    <xf numFmtId="0" fontId="53" fillId="3" borderId="0" xfId="12" applyFont="1" applyFill="1" applyAlignment="1">
      <alignment horizontal="left" vertical="center"/>
    </xf>
    <xf numFmtId="0" fontId="44" fillId="3" borderId="0" xfId="12" applyFont="1" applyFill="1"/>
    <xf numFmtId="0" fontId="44" fillId="3" borderId="12" xfId="12" applyFont="1" applyFill="1" applyBorder="1"/>
    <xf numFmtId="0" fontId="11" fillId="3" borderId="0" xfId="12" applyFont="1" applyFill="1" applyAlignment="1">
      <alignment horizontal="left"/>
    </xf>
    <xf numFmtId="0" fontId="11" fillId="3" borderId="0" xfId="12" applyFont="1" applyFill="1" applyAlignment="1">
      <alignment horizontal="left" wrapText="1"/>
    </xf>
    <xf numFmtId="0" fontId="12" fillId="2" borderId="5" xfId="0" applyFont="1" applyFill="1" applyBorder="1" applyAlignment="1">
      <alignment horizontal="right" vertical="top" wrapText="1"/>
    </xf>
    <xf numFmtId="0" fontId="29" fillId="0" borderId="0" xfId="0" applyFont="1" applyAlignment="1">
      <alignment horizontal="right" vertical="top" wrapText="1"/>
    </xf>
    <xf numFmtId="0" fontId="41" fillId="0" borderId="0" xfId="0" applyFont="1"/>
    <xf numFmtId="0" fontId="12" fillId="2" borderId="0" xfId="0" applyFont="1" applyFill="1" applyBorder="1" applyAlignment="1">
      <alignment horizontal="left"/>
    </xf>
    <xf numFmtId="0" fontId="12" fillId="0" borderId="18" xfId="5" applyFont="1" applyFill="1" applyBorder="1">
      <alignment horizontal="left" vertical="top"/>
    </xf>
    <xf numFmtId="164" fontId="12" fillId="3" borderId="6" xfId="1" applyNumberFormat="1" applyFont="1" applyFill="1" applyBorder="1" applyAlignment="1">
      <alignment vertical="top"/>
    </xf>
    <xf numFmtId="164" fontId="11" fillId="3" borderId="18" xfId="1" applyNumberFormat="1" applyFont="1" applyFill="1" applyBorder="1" applyAlignment="1">
      <alignment vertical="top"/>
    </xf>
    <xf numFmtId="164" fontId="11" fillId="3" borderId="6" xfId="1" applyNumberFormat="1" applyFont="1" applyFill="1" applyBorder="1" applyAlignment="1">
      <alignment vertical="top"/>
    </xf>
    <xf numFmtId="3" fontId="12" fillId="3" borderId="0" xfId="1" applyNumberFormat="1" applyFont="1" applyFill="1" applyBorder="1">
      <alignment horizontal="right" vertical="top"/>
    </xf>
    <xf numFmtId="0" fontId="30" fillId="3" borderId="0" xfId="0" applyFont="1" applyFill="1"/>
    <xf numFmtId="0" fontId="11" fillId="3" borderId="0" xfId="0" applyFont="1" applyFill="1"/>
    <xf numFmtId="3" fontId="44" fillId="3" borderId="0" xfId="0" applyNumberFormat="1" applyFont="1" applyFill="1" applyAlignment="1">
      <alignment wrapText="1"/>
    </xf>
    <xf numFmtId="3" fontId="12" fillId="3" borderId="0" xfId="0" applyNumberFormat="1" applyFont="1" applyFill="1" applyAlignment="1">
      <alignment wrapText="1"/>
    </xf>
    <xf numFmtId="3" fontId="60" fillId="3" borderId="0" xfId="0" applyNumberFormat="1" applyFont="1" applyFill="1" applyAlignment="1">
      <alignment wrapText="1"/>
    </xf>
    <xf numFmtId="164" fontId="11" fillId="3" borderId="6" xfId="1" applyNumberFormat="1" applyFont="1" applyFill="1" applyBorder="1" applyAlignment="1">
      <alignment horizontal="right" vertical="center"/>
    </xf>
    <xf numFmtId="0" fontId="11" fillId="3" borderId="0" xfId="0" applyFont="1" applyFill="1"/>
    <xf numFmtId="0" fontId="25" fillId="5" borderId="0" xfId="0" applyFont="1" applyFill="1" applyAlignment="1">
      <alignment horizontal="right"/>
    </xf>
    <xf numFmtId="0" fontId="25" fillId="0" borderId="0" xfId="0" applyFont="1" applyAlignment="1">
      <alignment horizontal="right"/>
    </xf>
    <xf numFmtId="9" fontId="11" fillId="3" borderId="0" xfId="0" applyNumberFormat="1" applyFont="1" applyFill="1" applyAlignment="1">
      <alignment horizontal="right"/>
    </xf>
    <xf numFmtId="9" fontId="11" fillId="3" borderId="6" xfId="0" applyNumberFormat="1" applyFont="1" applyFill="1" applyBorder="1" applyAlignment="1">
      <alignment horizontal="right"/>
    </xf>
    <xf numFmtId="0" fontId="11" fillId="3" borderId="0" xfId="0" applyFont="1" applyFill="1" applyAlignment="1">
      <alignment horizontal="left"/>
    </xf>
    <xf numFmtId="0" fontId="12" fillId="3" borderId="6" xfId="0" applyFont="1" applyFill="1" applyBorder="1" applyAlignment="1">
      <alignment horizontal="left"/>
    </xf>
    <xf numFmtId="164" fontId="12" fillId="3" borderId="0" xfId="1" applyNumberFormat="1" applyFont="1" applyFill="1" applyAlignment="1">
      <alignment vertical="top"/>
    </xf>
    <xf numFmtId="164" fontId="12" fillId="3" borderId="45" xfId="1" applyNumberFormat="1" applyFont="1" applyFill="1" applyBorder="1" applyAlignment="1">
      <alignment vertical="top"/>
    </xf>
    <xf numFmtId="169" fontId="60" fillId="3" borderId="0" xfId="1" applyFont="1" applyFill="1" applyAlignment="1">
      <alignment vertical="top"/>
    </xf>
    <xf numFmtId="169" fontId="12" fillId="3" borderId="0" xfId="1" applyFont="1" applyFill="1" applyAlignment="1">
      <alignment vertical="top"/>
    </xf>
    <xf numFmtId="3" fontId="27" fillId="3" borderId="0" xfId="0" applyNumberFormat="1" applyFont="1" applyFill="1"/>
    <xf numFmtId="3" fontId="27" fillId="3" borderId="0" xfId="0" applyNumberFormat="1" applyFont="1" applyFill="1" applyAlignment="1">
      <alignment wrapText="1"/>
    </xf>
    <xf numFmtId="3" fontId="60" fillId="3" borderId="6" xfId="0" applyNumberFormat="1" applyFont="1" applyFill="1" applyBorder="1"/>
    <xf numFmtId="3" fontId="27" fillId="3" borderId="6" xfId="0" applyNumberFormat="1" applyFont="1" applyFill="1" applyBorder="1"/>
    <xf numFmtId="3" fontId="12" fillId="0" borderId="0" xfId="0" applyNumberFormat="1" applyFont="1" applyAlignment="1">
      <alignment horizontal="right"/>
    </xf>
    <xf numFmtId="3" fontId="50" fillId="0" borderId="0" xfId="0" applyNumberFormat="1" applyFont="1" applyAlignment="1">
      <alignment horizontal="right"/>
    </xf>
    <xf numFmtId="0" fontId="11" fillId="0" borderId="45" xfId="5" applyFont="1" applyFill="1" applyBorder="1" applyAlignment="1">
      <alignment horizontal="left" vertical="top" wrapText="1"/>
    </xf>
    <xf numFmtId="3" fontId="12" fillId="0" borderId="45" xfId="0" applyNumberFormat="1" applyFont="1" applyBorder="1" applyAlignment="1">
      <alignment horizontal="right"/>
    </xf>
    <xf numFmtId="3" fontId="50" fillId="0" borderId="45" xfId="0" applyNumberFormat="1" applyFont="1" applyBorder="1" applyAlignment="1">
      <alignment horizontal="right"/>
    </xf>
    <xf numFmtId="9" fontId="11" fillId="3" borderId="0" xfId="10" applyFont="1" applyFill="1" applyBorder="1"/>
    <xf numFmtId="171" fontId="11" fillId="3" borderId="0" xfId="11" applyNumberFormat="1" applyFont="1" applyFill="1" applyBorder="1" applyAlignment="1">
      <alignment horizontal="right"/>
    </xf>
    <xf numFmtId="3" fontId="11" fillId="3" borderId="0" xfId="1" applyNumberFormat="1" applyFont="1" applyFill="1" applyBorder="1">
      <alignment horizontal="right" vertical="top"/>
    </xf>
    <xf numFmtId="3" fontId="11" fillId="3" borderId="0" xfId="1" applyNumberFormat="1" applyFont="1" applyFill="1" applyBorder="1" applyAlignment="1">
      <alignment vertical="top"/>
    </xf>
    <xf numFmtId="0" fontId="44" fillId="3" borderId="12" xfId="0" applyFont="1" applyFill="1" applyBorder="1" applyAlignment="1">
      <alignment wrapText="1"/>
    </xf>
    <xf numFmtId="0" fontId="44" fillId="3" borderId="12" xfId="0" applyFont="1" applyFill="1" applyBorder="1" applyAlignment="1">
      <alignment horizontal="right" wrapText="1"/>
    </xf>
    <xf numFmtId="3" fontId="14" fillId="3" borderId="0" xfId="1" applyNumberFormat="1" applyFont="1" applyFill="1" applyBorder="1" applyAlignment="1">
      <alignment horizontal="right"/>
    </xf>
    <xf numFmtId="10" fontId="29" fillId="3" borderId="0" xfId="12" applyNumberFormat="1" applyFont="1" applyFill="1"/>
    <xf numFmtId="0" fontId="11" fillId="3" borderId="0" xfId="0" applyFont="1" applyFill="1"/>
    <xf numFmtId="0" fontId="12" fillId="3" borderId="0" xfId="0" applyFont="1" applyFill="1"/>
    <xf numFmtId="3" fontId="12" fillId="3" borderId="1" xfId="0" applyNumberFormat="1" applyFont="1" applyFill="1" applyBorder="1"/>
    <xf numFmtId="0" fontId="59" fillId="2" borderId="0" xfId="22" applyFill="1" applyBorder="1" applyAlignment="1">
      <alignment vertical="top"/>
    </xf>
    <xf numFmtId="171" fontId="30" fillId="3" borderId="0" xfId="11" applyNumberFormat="1" applyFont="1" applyFill="1" applyAlignment="1">
      <alignment horizontal="right"/>
    </xf>
    <xf numFmtId="0" fontId="12" fillId="2" borderId="5" xfId="0" applyFont="1" applyFill="1" applyBorder="1" applyAlignment="1">
      <alignment horizontal="center"/>
    </xf>
    <xf numFmtId="173" fontId="12" fillId="2" borderId="5" xfId="0" applyNumberFormat="1" applyFont="1" applyFill="1" applyBorder="1" applyAlignment="1">
      <alignment horizontal="center"/>
    </xf>
    <xf numFmtId="0" fontId="30" fillId="3" borderId="0" xfId="0" applyFont="1" applyFill="1" applyBorder="1" applyAlignment="1">
      <alignment horizontal="left" wrapText="1"/>
    </xf>
    <xf numFmtId="0" fontId="11" fillId="0" borderId="0" xfId="0" applyFont="1" applyFill="1" applyBorder="1" applyAlignment="1">
      <alignment horizontal="left" vertical="top" wrapText="1"/>
    </xf>
    <xf numFmtId="0" fontId="12" fillId="3" borderId="7" xfId="0" applyFont="1" applyFill="1" applyBorder="1" applyAlignment="1">
      <alignment horizontal="left" wrapText="1"/>
    </xf>
    <xf numFmtId="0" fontId="30" fillId="3" borderId="0" xfId="0" applyFont="1" applyFill="1"/>
    <xf numFmtId="0" fontId="11" fillId="3" borderId="0" xfId="0" applyFont="1" applyFill="1"/>
    <xf numFmtId="171" fontId="11" fillId="3" borderId="0" xfId="11" applyNumberFormat="1" applyFont="1" applyFill="1" applyBorder="1" applyAlignment="1">
      <alignment horizontal="left" wrapText="1"/>
    </xf>
    <xf numFmtId="167" fontId="12" fillId="0" borderId="1" xfId="4" applyFont="1" applyFill="1" applyBorder="1" applyAlignment="1">
      <alignment horizontal="left"/>
    </xf>
    <xf numFmtId="164" fontId="12" fillId="0" borderId="0" xfId="5" applyNumberFormat="1" applyFont="1" applyFill="1" applyAlignment="1">
      <alignment horizontal="left" vertical="top"/>
    </xf>
    <xf numFmtId="168" fontId="12" fillId="0" borderId="0" xfId="6" applyFont="1" applyFill="1" applyAlignment="1">
      <alignment horizontal="center"/>
    </xf>
    <xf numFmtId="0" fontId="11" fillId="0" borderId="0" xfId="0" applyFont="1" applyAlignment="1">
      <alignment horizontal="center"/>
    </xf>
    <xf numFmtId="0" fontId="11" fillId="0" borderId="0" xfId="0" applyFont="1" applyFill="1"/>
    <xf numFmtId="0" fontId="59" fillId="2" borderId="0" xfId="22" applyFill="1" applyAlignment="1">
      <alignment horizontal="justify" vertical="top" wrapText="1"/>
    </xf>
    <xf numFmtId="49" fontId="44" fillId="0" borderId="4" xfId="24" applyNumberFormat="1" applyFont="1" applyBorder="1" applyAlignment="1">
      <alignment horizontal="center" wrapText="1"/>
    </xf>
    <xf numFmtId="0" fontId="44" fillId="0" borderId="0" xfId="23" applyFont="1" applyAlignment="1">
      <alignment horizontal="left" wrapText="1"/>
    </xf>
    <xf numFmtId="0" fontId="44" fillId="0" borderId="4" xfId="23" applyFont="1" applyBorder="1" applyAlignment="1">
      <alignment horizontal="left" wrapText="1"/>
    </xf>
    <xf numFmtId="0" fontId="30" fillId="2" borderId="0" xfId="0" applyFont="1" applyFill="1" applyAlignment="1">
      <alignment horizontal="center" vertical="top"/>
    </xf>
    <xf numFmtId="0" fontId="29" fillId="2" borderId="0" xfId="0" applyFont="1" applyFill="1" applyBorder="1" applyAlignment="1">
      <alignment horizontal="right" vertical="top" wrapText="1"/>
    </xf>
    <xf numFmtId="0" fontId="12" fillId="2" borderId="5" xfId="0" applyFont="1" applyFill="1" applyBorder="1" applyAlignment="1">
      <alignment horizontal="right" vertical="top" wrapText="1"/>
    </xf>
    <xf numFmtId="0" fontId="14" fillId="2" borderId="0" xfId="0" applyFont="1" applyFill="1" applyBorder="1" applyAlignment="1">
      <alignment horizontal="left" vertical="top" wrapText="1"/>
    </xf>
    <xf numFmtId="0" fontId="12" fillId="2" borderId="5" xfId="0" applyFont="1" applyFill="1" applyBorder="1" applyAlignment="1">
      <alignment horizontal="left" wrapText="1"/>
    </xf>
    <xf numFmtId="0" fontId="12" fillId="2" borderId="0" xfId="0" applyFont="1" applyFill="1" applyAlignment="1">
      <alignment horizontal="center" wrapText="1"/>
    </xf>
    <xf numFmtId="0" fontId="23" fillId="0" borderId="0" xfId="0" applyFont="1" applyAlignment="1">
      <alignment horizontal="center"/>
    </xf>
    <xf numFmtId="0" fontId="11" fillId="2" borderId="0" xfId="0" applyFont="1" applyFill="1" applyAlignment="1">
      <alignment horizontal="center" wrapText="1"/>
    </xf>
    <xf numFmtId="0" fontId="27" fillId="2" borderId="0" xfId="0" applyFont="1" applyFill="1" applyBorder="1" applyAlignment="1">
      <alignment horizontal="left" vertical="top" wrapText="1"/>
    </xf>
    <xf numFmtId="0" fontId="27" fillId="0" borderId="0" xfId="0" applyFont="1" applyAlignment="1"/>
    <xf numFmtId="0" fontId="11" fillId="3" borderId="0" xfId="0" applyFont="1" applyFill="1" applyBorder="1" applyAlignment="1">
      <alignment horizontal="left" vertical="top" wrapText="1"/>
    </xf>
    <xf numFmtId="0" fontId="11" fillId="3" borderId="0" xfId="0" applyFont="1" applyFill="1" applyAlignment="1"/>
    <xf numFmtId="0" fontId="11" fillId="2" borderId="15" xfId="0" applyFont="1" applyFill="1" applyBorder="1" applyAlignment="1">
      <alignment horizontal="left" vertical="center" wrapText="1"/>
    </xf>
    <xf numFmtId="49" fontId="11" fillId="2" borderId="0" xfId="0" quotePrefix="1" applyNumberFormat="1" applyFont="1" applyFill="1" applyBorder="1" applyAlignment="1">
      <alignment horizontal="left" vertical="top" wrapText="1"/>
    </xf>
    <xf numFmtId="0" fontId="30" fillId="2" borderId="0"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5" xfId="0" applyFont="1" applyFill="1" applyBorder="1" applyAlignment="1">
      <alignment horizontal="left" vertical="top"/>
    </xf>
    <xf numFmtId="0" fontId="12" fillId="2" borderId="0" xfId="0" applyFont="1" applyFill="1" applyBorder="1" applyAlignment="1">
      <alignment horizontal="left"/>
    </xf>
    <xf numFmtId="0" fontId="12" fillId="2" borderId="5" xfId="0" applyFont="1" applyFill="1" applyBorder="1" applyAlignment="1">
      <alignment horizontal="left"/>
    </xf>
    <xf numFmtId="3" fontId="12" fillId="2" borderId="0" xfId="0" applyNumberFormat="1" applyFont="1" applyFill="1" applyBorder="1" applyAlignment="1">
      <alignment horizontal="right" wrapText="1"/>
    </xf>
    <xf numFmtId="3" fontId="12" fillId="2" borderId="5" xfId="0" applyNumberFormat="1" applyFont="1" applyFill="1" applyBorder="1" applyAlignment="1">
      <alignment horizontal="right" wrapText="1"/>
    </xf>
    <xf numFmtId="3" fontId="12" fillId="3" borderId="0" xfId="0" applyNumberFormat="1" applyFont="1" applyFill="1" applyBorder="1" applyAlignment="1">
      <alignment horizontal="right" wrapText="1"/>
    </xf>
    <xf numFmtId="3" fontId="12" fillId="3" borderId="5"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5" xfId="0" applyNumberFormat="1" applyFont="1" applyFill="1" applyBorder="1" applyAlignment="1">
      <alignment horizontal="right" wrapText="1"/>
    </xf>
    <xf numFmtId="169" fontId="26" fillId="0" borderId="0" xfId="1" applyFont="1" applyFill="1" applyAlignment="1">
      <alignment horizontal="center" vertical="top"/>
    </xf>
    <xf numFmtId="0" fontId="12" fillId="3" borderId="0" xfId="0" applyFont="1" applyFill="1"/>
    <xf numFmtId="0" fontId="53" fillId="3" borderId="0" xfId="12" applyFont="1" applyFill="1" applyAlignment="1">
      <alignment horizontal="center" wrapText="1"/>
    </xf>
    <xf numFmtId="0" fontId="53" fillId="3" borderId="0" xfId="12" applyFont="1" applyFill="1" applyAlignment="1">
      <alignment horizontal="center"/>
    </xf>
    <xf numFmtId="3" fontId="50" fillId="2" borderId="0" xfId="0" applyNumberFormat="1" applyFont="1" applyFill="1"/>
    <xf numFmtId="2" fontId="50" fillId="3" borderId="4" xfId="0" applyNumberFormat="1" applyFont="1" applyFill="1" applyBorder="1"/>
    <xf numFmtId="2" fontId="11" fillId="3" borderId="4" xfId="0" applyNumberFormat="1" applyFont="1" applyFill="1" applyBorder="1"/>
    <xf numFmtId="166" fontId="11" fillId="3" borderId="0" xfId="11" applyFont="1" applyFill="1" applyBorder="1" applyAlignment="1">
      <alignment horizontal="right"/>
    </xf>
    <xf numFmtId="0" fontId="51" fillId="2" borderId="0" xfId="17" quotePrefix="1" applyFill="1"/>
    <xf numFmtId="0" fontId="12" fillId="3" borderId="0" xfId="0" applyFont="1" applyFill="1" applyAlignment="1">
      <alignment horizontal="left"/>
    </xf>
    <xf numFmtId="0" fontId="51" fillId="0" borderId="1" xfId="17" quotePrefix="1" applyFill="1" applyBorder="1"/>
    <xf numFmtId="3" fontId="12" fillId="0" borderId="18" xfId="12" applyNumberFormat="1" applyFont="1" applyBorder="1" applyAlignment="1">
      <alignment vertical="top" wrapText="1"/>
    </xf>
    <xf numFmtId="0" fontId="12" fillId="3" borderId="18" xfId="12" applyFont="1" applyFill="1" applyBorder="1" applyAlignment="1">
      <alignment horizontal="left"/>
    </xf>
  </cellXfs>
  <cellStyles count="28">
    <cellStyle name="EY0dp" xfId="1" xr:uid="{00000000-0005-0000-0000-000000000000}"/>
    <cellStyle name="EYColumnHeading" xfId="2" xr:uid="{00000000-0005-0000-0000-000001000000}"/>
    <cellStyle name="EYnumber" xfId="3" xr:uid="{00000000-0005-0000-0000-000002000000}"/>
    <cellStyle name="EYSheetHeader1" xfId="4" xr:uid="{00000000-0005-0000-0000-000003000000}"/>
    <cellStyle name="EYtext" xfId="5" xr:uid="{00000000-0005-0000-0000-000004000000}"/>
    <cellStyle name="greyed 2" xfId="14" xr:uid="{00000000-0005-0000-0000-000005000000}"/>
    <cellStyle name="Hyperkobling" xfId="17" builtinId="8"/>
    <cellStyle name="Komma" xfId="11" builtinId="3"/>
    <cellStyle name="Komma 2" xfId="13" xr:uid="{00000000-0005-0000-0000-000008000000}"/>
    <cellStyle name="Komma 2 2" xfId="21" xr:uid="{E68652EF-D71D-4AD6-83EB-89BE46131FC6}"/>
    <cellStyle name="Komma 3 9" xfId="25" xr:uid="{6BEB9FD8-3163-4EDA-942F-82EF12E7B37D}"/>
    <cellStyle name="Komma 4 10" xfId="27" xr:uid="{51250C82-F2CE-4F37-933C-7D263D8E4DE0}"/>
    <cellStyle name="Normal" xfId="0" builtinId="0"/>
    <cellStyle name="Normal 2" xfId="12" xr:uid="{00000000-0005-0000-0000-00000A000000}"/>
    <cellStyle name="Normal 3 3" xfId="19" xr:uid="{FA253BF9-5323-4761-A1D6-F06CF34BA29C}"/>
    <cellStyle name="Normal 31" xfId="24" xr:uid="{AFC08845-D14C-429A-8F27-8DAD3CA82FE9}"/>
    <cellStyle name="Normal 4 2 2" xfId="18" xr:uid="{03000D22-DF10-4AF1-9FDB-3AADAA2E32AD}"/>
    <cellStyle name="Normal 4 2 2 3" xfId="23" xr:uid="{9BF0A537-87A6-4274-8FA0-FCCBAD3A69D3}"/>
    <cellStyle name="Normal 6 2 3" xfId="26" xr:uid="{00459E92-ADB8-40E7-81F2-6D9D88F4B6A5}"/>
    <cellStyle name="Normal_Eksempelregnskap Sparebank 1 Gruppen 20051207" xfId="6" xr:uid="{00000000-0005-0000-0000-00000B000000}"/>
    <cellStyle name="Normal_Kopi av bearbeidet notemal pr 280907 begge grupper vs 4" xfId="20" xr:uid="{108A827C-92AC-4094-91DC-27EFB6705F5D}"/>
    <cellStyle name="Normal_Note 15" xfId="7" xr:uid="{00000000-0005-0000-0000-00000C000000}"/>
    <cellStyle name="Normal_Transaction Foundations Workbook" xfId="8" xr:uid="{00000000-0005-0000-0000-00000D000000}"/>
    <cellStyle name="Normal_Verdipapirnote og derivatnote" xfId="9" xr:uid="{00000000-0005-0000-0000-00000E000000}"/>
    <cellStyle name="Prosent" xfId="10" builtinId="5"/>
    <cellStyle name="Prosent 2" xfId="15" xr:uid="{00000000-0005-0000-0000-000010000000}"/>
    <cellStyle name="Prosent 3" xfId="16" xr:uid="{00000000-0005-0000-0000-000011000000}"/>
    <cellStyle name="Tittel" xfId="22" builtinId="15" customBuiltin="1"/>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152400</xdr:colOff>
      <xdr:row>30</xdr:row>
      <xdr:rowOff>0</xdr:rowOff>
    </xdr:to>
    <xdr:sp macro="" textlink="">
      <xdr:nvSpPr>
        <xdr:cNvPr id="1025" name="dimg_62"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7443C0-28A8-4619-B355-04329223D11A}"/>
            </a:ext>
          </a:extLst>
        </xdr:cNvPr>
        <xdr:cNvSpPr>
          <a:spLocks noChangeAspect="1" noChangeArrowheads="1"/>
        </xdr:cNvSpPr>
      </xdr:nvSpPr>
      <xdr:spPr bwMode="auto">
        <a:xfrm>
          <a:off x="0" y="4905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6"/>
  <sheetViews>
    <sheetView showGridLines="0" tabSelected="1" zoomScale="90" zoomScaleNormal="90" workbookViewId="0"/>
  </sheetViews>
  <sheetFormatPr baseColWidth="10" defaultColWidth="11" defaultRowHeight="12.75"/>
  <cols>
    <col min="1" max="1" width="9.625" style="207" customWidth="1"/>
    <col min="2" max="2" width="137" style="207" customWidth="1"/>
    <col min="3" max="3" width="17.25" style="207" customWidth="1"/>
    <col min="4" max="4" width="18.875" style="207" customWidth="1"/>
    <col min="5" max="5" width="12.75" style="207" customWidth="1"/>
    <col min="47" max="16384" width="11" style="207"/>
  </cols>
  <sheetData>
    <row r="1" spans="1:5" ht="23.25">
      <c r="A1" s="199" t="s">
        <v>211</v>
      </c>
      <c r="B1" s="200"/>
      <c r="C1" s="200"/>
      <c r="D1" s="302"/>
      <c r="E1" s="302" t="s">
        <v>950</v>
      </c>
    </row>
    <row r="2" spans="1:5">
      <c r="A2" s="201" t="s">
        <v>212</v>
      </c>
      <c r="B2" s="202" t="s">
        <v>213</v>
      </c>
      <c r="C2" s="203"/>
      <c r="D2" s="203" t="s">
        <v>214</v>
      </c>
      <c r="E2" s="203" t="s">
        <v>940</v>
      </c>
    </row>
    <row r="3" spans="1:5" ht="15">
      <c r="A3" s="208"/>
      <c r="B3" s="205"/>
      <c r="C3" s="206"/>
      <c r="D3" s="209"/>
      <c r="E3" s="209"/>
    </row>
    <row r="4" spans="1:5">
      <c r="A4" s="408">
        <v>1</v>
      </c>
      <c r="B4" s="211" t="s">
        <v>215</v>
      </c>
      <c r="C4" s="210"/>
      <c r="D4" s="210" t="s">
        <v>216</v>
      </c>
      <c r="E4" s="210" t="s">
        <v>949</v>
      </c>
    </row>
    <row r="5" spans="1:5">
      <c r="A5" s="409">
        <v>2</v>
      </c>
      <c r="B5" s="205" t="s">
        <v>217</v>
      </c>
      <c r="C5" s="206"/>
      <c r="D5" s="206" t="s">
        <v>218</v>
      </c>
      <c r="E5" s="206" t="s">
        <v>949</v>
      </c>
    </row>
    <row r="6" spans="1:5">
      <c r="A6" s="408">
        <v>3</v>
      </c>
      <c r="B6" s="211" t="s">
        <v>219</v>
      </c>
      <c r="C6" s="210"/>
      <c r="D6" s="210" t="s">
        <v>220</v>
      </c>
      <c r="E6" s="210" t="s">
        <v>949</v>
      </c>
    </row>
    <row r="7" spans="1:5">
      <c r="A7" s="409">
        <v>4</v>
      </c>
      <c r="B7" s="205" t="s">
        <v>221</v>
      </c>
      <c r="C7" s="206"/>
      <c r="D7" s="206" t="s">
        <v>222</v>
      </c>
      <c r="E7" s="206" t="s">
        <v>949</v>
      </c>
    </row>
    <row r="8" spans="1:5">
      <c r="A8" s="408">
        <v>5</v>
      </c>
      <c r="B8" s="211" t="s">
        <v>223</v>
      </c>
      <c r="C8" s="210"/>
      <c r="D8" s="210" t="s">
        <v>224</v>
      </c>
      <c r="E8" s="210" t="s">
        <v>949</v>
      </c>
    </row>
    <row r="9" spans="1:5">
      <c r="A9" s="409">
        <v>6</v>
      </c>
      <c r="B9" s="205" t="s">
        <v>571</v>
      </c>
      <c r="C9" s="206"/>
      <c r="D9" s="206" t="s">
        <v>216</v>
      </c>
      <c r="E9" s="206" t="s">
        <v>949</v>
      </c>
    </row>
    <row r="10" spans="1:5">
      <c r="A10" s="408">
        <v>7</v>
      </c>
      <c r="B10" s="211" t="s">
        <v>572</v>
      </c>
      <c r="C10" s="210"/>
      <c r="D10" s="210" t="s">
        <v>225</v>
      </c>
      <c r="E10" s="210" t="s">
        <v>949</v>
      </c>
    </row>
    <row r="11" spans="1:5">
      <c r="A11" s="409">
        <v>8</v>
      </c>
      <c r="B11" s="205" t="s">
        <v>573</v>
      </c>
      <c r="C11" s="206"/>
      <c r="D11" s="206" t="s">
        <v>225</v>
      </c>
      <c r="E11" s="206" t="s">
        <v>949</v>
      </c>
    </row>
    <row r="12" spans="1:5">
      <c r="A12" s="408">
        <v>9</v>
      </c>
      <c r="B12" s="211" t="s">
        <v>783</v>
      </c>
      <c r="C12" s="210"/>
      <c r="D12" s="210" t="s">
        <v>225</v>
      </c>
      <c r="E12" s="210" t="s">
        <v>949</v>
      </c>
    </row>
    <row r="13" spans="1:5">
      <c r="A13" s="409">
        <v>10</v>
      </c>
      <c r="B13" s="212" t="s">
        <v>574</v>
      </c>
      <c r="C13" s="206"/>
      <c r="D13" s="206" t="s">
        <v>225</v>
      </c>
      <c r="E13" s="206" t="s">
        <v>949</v>
      </c>
    </row>
    <row r="14" spans="1:5">
      <c r="A14" s="408">
        <v>11</v>
      </c>
      <c r="B14" s="211" t="s">
        <v>575</v>
      </c>
      <c r="C14" s="210"/>
      <c r="D14" s="210" t="s">
        <v>225</v>
      </c>
      <c r="E14" s="210" t="s">
        <v>949</v>
      </c>
    </row>
    <row r="15" spans="1:5">
      <c r="A15" s="409">
        <v>12</v>
      </c>
      <c r="B15" s="205" t="s">
        <v>778</v>
      </c>
      <c r="C15" s="206"/>
      <c r="D15" s="206" t="s">
        <v>216</v>
      </c>
      <c r="E15" s="206" t="s">
        <v>949</v>
      </c>
    </row>
    <row r="16" spans="1:5">
      <c r="A16" s="408">
        <v>13</v>
      </c>
      <c r="B16" s="211" t="s">
        <v>777</v>
      </c>
      <c r="C16" s="210"/>
      <c r="D16" s="210" t="s">
        <v>225</v>
      </c>
      <c r="E16" s="210" t="s">
        <v>949</v>
      </c>
    </row>
    <row r="17" spans="1:46">
      <c r="A17" s="409">
        <v>14</v>
      </c>
      <c r="B17" s="205" t="s">
        <v>776</v>
      </c>
      <c r="C17" s="206"/>
      <c r="D17" s="206" t="s">
        <v>225</v>
      </c>
      <c r="E17" s="209" t="s">
        <v>949</v>
      </c>
    </row>
    <row r="18" spans="1:46">
      <c r="A18" s="408">
        <v>15</v>
      </c>
      <c r="B18" s="211" t="s">
        <v>576</v>
      </c>
      <c r="C18" s="210"/>
      <c r="D18" s="210" t="s">
        <v>225</v>
      </c>
      <c r="E18" s="797" t="s">
        <v>949</v>
      </c>
    </row>
    <row r="19" spans="1:46">
      <c r="A19" s="409">
        <v>16</v>
      </c>
      <c r="B19" s="205" t="s">
        <v>747</v>
      </c>
      <c r="C19" s="206"/>
      <c r="D19" s="206" t="s">
        <v>225</v>
      </c>
      <c r="E19" s="209" t="s">
        <v>949</v>
      </c>
    </row>
    <row r="20" spans="1:46">
      <c r="A20" s="408">
        <v>17</v>
      </c>
      <c r="B20" s="211" t="s">
        <v>226</v>
      </c>
      <c r="C20" s="210"/>
      <c r="D20" s="210" t="s">
        <v>225</v>
      </c>
      <c r="E20" s="797" t="s">
        <v>949</v>
      </c>
    </row>
    <row r="21" spans="1:46">
      <c r="A21" s="409">
        <v>18</v>
      </c>
      <c r="B21" s="418" t="s">
        <v>143</v>
      </c>
      <c r="C21" s="206"/>
      <c r="D21" s="206" t="s">
        <v>225</v>
      </c>
      <c r="E21" s="209" t="s">
        <v>949</v>
      </c>
    </row>
    <row r="22" spans="1:46">
      <c r="A22" s="408">
        <v>19</v>
      </c>
      <c r="B22" s="419" t="s">
        <v>227</v>
      </c>
      <c r="C22" s="210"/>
      <c r="D22" s="210" t="s">
        <v>225</v>
      </c>
      <c r="E22" s="797" t="s">
        <v>949</v>
      </c>
    </row>
    <row r="23" spans="1:46" s="415" customFormat="1">
      <c r="A23" s="410">
        <v>20</v>
      </c>
      <c r="B23" s="420" t="s">
        <v>637</v>
      </c>
      <c r="C23" s="301"/>
      <c r="D23" s="301" t="s">
        <v>225</v>
      </c>
      <c r="E23" s="798" t="s">
        <v>949</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c r="A24" s="408">
        <v>21</v>
      </c>
      <c r="B24" s="303" t="s">
        <v>577</v>
      </c>
      <c r="C24" s="210"/>
      <c r="D24" s="210" t="s">
        <v>225</v>
      </c>
      <c r="E24" s="797" t="s">
        <v>949</v>
      </c>
    </row>
    <row r="25" spans="1:46" s="415" customFormat="1">
      <c r="A25" s="410">
        <v>22</v>
      </c>
      <c r="B25" s="415" t="s">
        <v>775</v>
      </c>
      <c r="C25" s="301"/>
      <c r="D25" s="301" t="s">
        <v>225</v>
      </c>
      <c r="E25" s="798" t="s">
        <v>949</v>
      </c>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c r="A26" s="408">
        <v>23</v>
      </c>
      <c r="B26" s="211" t="s">
        <v>578</v>
      </c>
      <c r="C26" s="210"/>
      <c r="D26" s="210" t="s">
        <v>225</v>
      </c>
      <c r="E26" s="797" t="s">
        <v>949</v>
      </c>
    </row>
    <row r="27" spans="1:46" s="415" customFormat="1">
      <c r="A27" s="410">
        <v>24</v>
      </c>
      <c r="B27" s="416" t="s">
        <v>579</v>
      </c>
      <c r="C27" s="301"/>
      <c r="D27" s="301" t="s">
        <v>225</v>
      </c>
      <c r="E27" s="798" t="s">
        <v>949</v>
      </c>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c r="A28" s="408">
        <v>25</v>
      </c>
      <c r="B28" s="211" t="s">
        <v>544</v>
      </c>
      <c r="C28" s="210"/>
      <c r="D28" s="210" t="s">
        <v>225</v>
      </c>
      <c r="E28" s="797" t="s">
        <v>949</v>
      </c>
    </row>
    <row r="29" spans="1:46" s="415" customFormat="1">
      <c r="A29" s="410">
        <v>26</v>
      </c>
      <c r="B29" s="416" t="s">
        <v>580</v>
      </c>
      <c r="C29" s="301"/>
      <c r="D29" s="301" t="s">
        <v>225</v>
      </c>
      <c r="E29" s="798" t="s">
        <v>949</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c r="A30" s="408">
        <v>27</v>
      </c>
      <c r="B30" s="211" t="s">
        <v>581</v>
      </c>
      <c r="C30" s="210"/>
      <c r="D30" s="210" t="s">
        <v>225</v>
      </c>
      <c r="E30" s="797" t="s">
        <v>949</v>
      </c>
    </row>
    <row r="31" spans="1:46">
      <c r="A31" s="410">
        <v>28</v>
      </c>
      <c r="B31" s="416" t="s">
        <v>518</v>
      </c>
      <c r="C31" s="301"/>
      <c r="D31" s="301" t="s">
        <v>216</v>
      </c>
      <c r="E31" s="798" t="s">
        <v>949</v>
      </c>
    </row>
    <row r="32" spans="1:46" s="415" customFormat="1" ht="12.75" customHeight="1">
      <c r="A32" s="408">
        <v>29</v>
      </c>
      <c r="B32" s="211" t="s">
        <v>449</v>
      </c>
      <c r="C32" s="210"/>
      <c r="D32" s="210" t="s">
        <v>216</v>
      </c>
      <c r="E32" s="797" t="s">
        <v>949</v>
      </c>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c r="A33" s="410">
        <v>30</v>
      </c>
      <c r="B33" s="416" t="s">
        <v>238</v>
      </c>
      <c r="C33" s="417"/>
      <c r="D33" s="301" t="s">
        <v>216</v>
      </c>
      <c r="E33" s="798" t="s">
        <v>949</v>
      </c>
    </row>
    <row r="34" spans="1:46">
      <c r="A34" s="414">
        <v>31</v>
      </c>
      <c r="B34" s="211" t="s">
        <v>232</v>
      </c>
      <c r="C34" s="304"/>
      <c r="D34" s="210" t="s">
        <v>216</v>
      </c>
      <c r="E34" s="797" t="s">
        <v>949</v>
      </c>
    </row>
    <row r="35" spans="1:46" s="415" customFormat="1">
      <c r="A35" s="410">
        <v>32</v>
      </c>
      <c r="B35" s="416" t="s">
        <v>662</v>
      </c>
      <c r="C35" s="417"/>
      <c r="D35" s="301" t="s">
        <v>216</v>
      </c>
      <c r="E35" s="798" t="s">
        <v>949</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46">
      <c r="A36" s="414">
        <v>33</v>
      </c>
      <c r="B36" s="211" t="s">
        <v>792</v>
      </c>
      <c r="C36" s="304"/>
      <c r="D36" s="210" t="s">
        <v>225</v>
      </c>
      <c r="E36" s="797" t="s">
        <v>949</v>
      </c>
    </row>
  </sheetData>
  <phoneticPr fontId="10" type="noConversion"/>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 ref="A10" location="'7'!A1" display="'7'!A1" xr:uid="{00000000-0004-0000-0000-000006000000}"/>
    <hyperlink ref="A11" location="'8'!A1" display="'8'!A1" xr:uid="{00000000-0004-0000-0000-000007000000}"/>
    <hyperlink ref="A12" location="'9'!A1" display="'9'!A1" xr:uid="{00000000-0004-0000-0000-000008000000}"/>
    <hyperlink ref="A13" location="'10'!A1" display="'10'!A1" xr:uid="{00000000-0004-0000-0000-000009000000}"/>
    <hyperlink ref="A14" location="'11'!A1" display="'11'!A1" xr:uid="{00000000-0004-0000-0000-00000A000000}"/>
    <hyperlink ref="A15" location="'12'!A1" display="'12'!A1" xr:uid="{00000000-0004-0000-0000-00000B000000}"/>
    <hyperlink ref="A16" location="'13'!A1" display="'13'!A1" xr:uid="{00000000-0004-0000-0000-00000C000000}"/>
    <hyperlink ref="A17" location="'14'!A1" display="'14'!A1" xr:uid="{00000000-0004-0000-0000-00000D000000}"/>
    <hyperlink ref="A18" location="'15'!A1" display="'15'!A1" xr:uid="{00000000-0004-0000-0000-00000E000000}"/>
    <hyperlink ref="A19" location="'16'!A1" display="'16'!A1" xr:uid="{00000000-0004-0000-0000-00000F000000}"/>
    <hyperlink ref="A20" location="'17'!A1" display="'17'!A1" xr:uid="{00000000-0004-0000-0000-000010000000}"/>
    <hyperlink ref="A21" location="'18'!A1" display="'18'!A1" xr:uid="{00000000-0004-0000-0000-000011000000}"/>
    <hyperlink ref="A22" location="'19'!A1" display="'19'!A1" xr:uid="{00000000-0004-0000-0000-000012000000}"/>
    <hyperlink ref="A24" location="'21'!A1" display="'21'!A1" xr:uid="{00000000-0004-0000-0000-000013000000}"/>
    <hyperlink ref="A25" location="'22'!A1" display="'22'!A1" xr:uid="{00000000-0004-0000-0000-000014000000}"/>
    <hyperlink ref="A26" location="'23'!A1" display="'23'!A1" xr:uid="{00000000-0004-0000-0000-000015000000}"/>
    <hyperlink ref="A27" location="'24'!A1" display="'24'!A1" xr:uid="{00000000-0004-0000-0000-000016000000}"/>
    <hyperlink ref="A28" location="'25'!A1" display="'25'!A1" xr:uid="{00000000-0004-0000-0000-000017000000}"/>
    <hyperlink ref="A29" location="'26'!A1" display="'26'!A1" xr:uid="{00000000-0004-0000-0000-000018000000}"/>
    <hyperlink ref="A30" location="'27'!A1" display="'27'!A1" xr:uid="{00000000-0004-0000-0000-000019000000}"/>
    <hyperlink ref="A31" location="'28'!A1" display="'28'!A1" xr:uid="{00000000-0004-0000-0000-00001A000000}"/>
    <hyperlink ref="A32" location="'29'!A1" display="'29'!A1" xr:uid="{00000000-0004-0000-0000-00001B000000}"/>
    <hyperlink ref="A33" location="'30'!A1" display="'30'!A1" xr:uid="{00000000-0004-0000-0000-00001C000000}"/>
    <hyperlink ref="A34" location="'31'!A1" display="'31'!A1" xr:uid="{00000000-0004-0000-0000-00001D000000}"/>
    <hyperlink ref="A23" location="'20'!A1" display="'20'!A1" xr:uid="{00000000-0004-0000-0000-00001E000000}"/>
    <hyperlink ref="A35" location="'32'!A1" display="'32'!A1" xr:uid="{00000000-0004-0000-0000-00001F000000}"/>
    <hyperlink ref="A36" location="'33'!A1" display="'33'!A1" xr:uid="{0715DDA7-1D46-4720-B547-873D45681DC5}"/>
  </hyperlinks>
  <pageMargins left="0.70866141732283472" right="0.70866141732283472" top="0.78740157480314965" bottom="0.78740157480314965" header="0.31496062992125984" footer="0.31496062992125984"/>
  <pageSetup paperSize="9" scale="59" fitToHeight="0" orientation="landscape" r:id="rId1"/>
  <headerFooter>
    <oddHeader>&amp;R&amp;"Calibri"&amp;12&amp;KFF9100F O R T R O L I G&amp;1#</oddHeader>
    <oddFooter>&amp;L&amp;1#&amp;"Calibri"&amp;12&amp;KFF9100F O R T R O L I G</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4">
    <pageSetUpPr fitToPage="1"/>
  </sheetPr>
  <dimension ref="A1:F59"/>
  <sheetViews>
    <sheetView showGridLines="0" workbookViewId="0">
      <selection activeCell="E1" sqref="E1"/>
    </sheetView>
  </sheetViews>
  <sheetFormatPr baseColWidth="10" defaultColWidth="11" defaultRowHeight="12"/>
  <cols>
    <col min="1" max="1" width="93.125" style="235" bestFit="1" customWidth="1"/>
    <col min="2" max="2" width="21.375" style="235" customWidth="1"/>
    <col min="3" max="3" width="27.875" style="235" customWidth="1"/>
    <col min="4" max="4" width="11" style="16"/>
    <col min="5" max="5" width="15.625" style="16" customWidth="1"/>
    <col min="6" max="16384" width="11" style="16"/>
  </cols>
  <sheetData>
    <row r="1" spans="1:6" ht="21">
      <c r="A1" s="842" t="s">
        <v>783</v>
      </c>
      <c r="B1" s="842"/>
      <c r="C1" s="842"/>
      <c r="E1" s="881" t="s">
        <v>213</v>
      </c>
    </row>
    <row r="2" spans="1:6">
      <c r="A2" s="138" t="s">
        <v>133</v>
      </c>
      <c r="B2" s="280"/>
      <c r="C2" s="280"/>
    </row>
    <row r="3" spans="1:6" s="256" customFormat="1">
      <c r="A3" s="138"/>
      <c r="B3" s="463"/>
      <c r="C3" s="463"/>
    </row>
    <row r="4" spans="1:6" ht="24.75" thickBot="1">
      <c r="A4" s="690">
        <v>2021</v>
      </c>
      <c r="B4" s="251" t="s">
        <v>134</v>
      </c>
      <c r="C4" s="139" t="s">
        <v>135</v>
      </c>
    </row>
    <row r="5" spans="1:6" ht="13.5" customHeight="1">
      <c r="A5" s="14" t="s">
        <v>136</v>
      </c>
      <c r="B5" s="564">
        <v>108444</v>
      </c>
      <c r="C5" s="564">
        <v>104738.5</v>
      </c>
    </row>
    <row r="6" spans="1:6">
      <c r="A6" s="311" t="s">
        <v>854</v>
      </c>
      <c r="B6" s="564">
        <v>159438</v>
      </c>
      <c r="C6" s="564">
        <v>155681</v>
      </c>
    </row>
    <row r="7" spans="1:6">
      <c r="A7" s="81" t="s">
        <v>137</v>
      </c>
      <c r="B7" s="708">
        <v>267882</v>
      </c>
      <c r="C7" s="708">
        <v>260419.5</v>
      </c>
    </row>
    <row r="8" spans="1:6">
      <c r="A8" s="256" t="s">
        <v>138</v>
      </c>
      <c r="B8" s="565">
        <v>-1721</v>
      </c>
      <c r="C8" s="709">
        <v>-1968</v>
      </c>
    </row>
    <row r="9" spans="1:6">
      <c r="A9" s="311" t="s">
        <v>718</v>
      </c>
      <c r="B9" s="564">
        <v>-153</v>
      </c>
      <c r="C9" s="709">
        <v>-204.5</v>
      </c>
    </row>
    <row r="10" spans="1:6">
      <c r="A10" s="92" t="s">
        <v>139</v>
      </c>
      <c r="B10" s="708">
        <v>266008</v>
      </c>
      <c r="C10" s="710">
        <v>258247</v>
      </c>
    </row>
    <row r="11" spans="1:6">
      <c r="A11" s="14"/>
      <c r="B11" s="711"/>
      <c r="C11" s="712"/>
      <c r="F11" s="20"/>
    </row>
    <row r="12" spans="1:6">
      <c r="A12" s="14" t="s">
        <v>140</v>
      </c>
      <c r="B12" s="713">
        <v>6</v>
      </c>
      <c r="C12" s="709">
        <v>3.5</v>
      </c>
    </row>
    <row r="13" spans="1:6">
      <c r="A13" s="14" t="s">
        <v>141</v>
      </c>
      <c r="B13" s="564">
        <v>5366</v>
      </c>
      <c r="C13" s="709">
        <v>8977.5</v>
      </c>
    </row>
    <row r="14" spans="1:6">
      <c r="A14" s="92" t="s">
        <v>142</v>
      </c>
      <c r="B14" s="710">
        <v>271380</v>
      </c>
      <c r="C14" s="710">
        <v>267228</v>
      </c>
    </row>
    <row r="15" spans="1:6">
      <c r="A15" s="256"/>
      <c r="B15" s="256"/>
      <c r="C15" s="256"/>
    </row>
    <row r="16" spans="1:6" ht="24.75" thickBot="1">
      <c r="A16" s="690">
        <v>2020</v>
      </c>
      <c r="B16" s="251" t="s">
        <v>134</v>
      </c>
      <c r="C16" s="139" t="s">
        <v>135</v>
      </c>
    </row>
    <row r="17" spans="1:3">
      <c r="A17" s="14" t="s">
        <v>94</v>
      </c>
      <c r="B17" s="564">
        <v>101033</v>
      </c>
      <c r="C17" s="364">
        <v>100846</v>
      </c>
    </row>
    <row r="18" spans="1:3">
      <c r="A18" s="14" t="s">
        <v>87</v>
      </c>
      <c r="B18" s="564">
        <v>151924</v>
      </c>
      <c r="C18" s="364">
        <v>145251</v>
      </c>
    </row>
    <row r="19" spans="1:3">
      <c r="A19" s="81" t="s">
        <v>137</v>
      </c>
      <c r="B19" s="457">
        <v>252957</v>
      </c>
      <c r="C19" s="457">
        <v>246097</v>
      </c>
    </row>
    <row r="20" spans="1:3">
      <c r="A20" s="256" t="s">
        <v>138</v>
      </c>
      <c r="B20" s="565">
        <v>-2215</v>
      </c>
      <c r="C20" s="363">
        <v>-1821</v>
      </c>
    </row>
    <row r="21" spans="1:3">
      <c r="A21" s="311" t="s">
        <v>718</v>
      </c>
      <c r="B21" s="564">
        <v>-256</v>
      </c>
      <c r="C21" s="363">
        <v>-193</v>
      </c>
    </row>
    <row r="22" spans="1:3">
      <c r="A22" s="92" t="s">
        <v>139</v>
      </c>
      <c r="B22" s="270">
        <v>250486</v>
      </c>
      <c r="C22" s="270">
        <v>244083</v>
      </c>
    </row>
    <row r="23" spans="1:3">
      <c r="A23" s="14"/>
      <c r="B23" s="269"/>
      <c r="C23" s="269"/>
    </row>
    <row r="24" spans="1:3">
      <c r="A24" s="14" t="s">
        <v>130</v>
      </c>
      <c r="B24" s="363">
        <v>1</v>
      </c>
      <c r="C24" s="363">
        <v>6</v>
      </c>
    </row>
    <row r="25" spans="1:3">
      <c r="A25" s="14" t="s">
        <v>132</v>
      </c>
      <c r="B25" s="363">
        <v>12589</v>
      </c>
      <c r="C25" s="363">
        <v>7866</v>
      </c>
    </row>
    <row r="26" spans="1:3">
      <c r="A26" s="92" t="s">
        <v>142</v>
      </c>
      <c r="B26" s="270">
        <v>263076</v>
      </c>
      <c r="C26" s="270">
        <v>251955</v>
      </c>
    </row>
    <row r="27" spans="1:3">
      <c r="B27" s="256"/>
      <c r="C27" s="256"/>
    </row>
    <row r="30" spans="1:3">
      <c r="A30" s="235" t="s">
        <v>781</v>
      </c>
    </row>
    <row r="31" spans="1:3">
      <c r="A31" s="235" t="s">
        <v>782</v>
      </c>
    </row>
    <row r="36" spans="1:2">
      <c r="A36" s="140"/>
    </row>
    <row r="40" spans="1:2">
      <c r="B40" s="256"/>
    </row>
    <row r="41" spans="1:2">
      <c r="B41" s="256"/>
    </row>
    <row r="42" spans="1:2">
      <c r="B42" s="256"/>
    </row>
    <row r="43" spans="1:2">
      <c r="B43" s="256"/>
    </row>
    <row r="44" spans="1:2">
      <c r="B44" s="256"/>
    </row>
    <row r="45" spans="1:2">
      <c r="B45" s="256"/>
    </row>
    <row r="46" spans="1:2">
      <c r="B46" s="256"/>
    </row>
    <row r="47" spans="1:2">
      <c r="B47" s="256"/>
    </row>
    <row r="48" spans="1: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sheetData>
  <mergeCells count="1">
    <mergeCell ref="A1:C1"/>
  </mergeCells>
  <phoneticPr fontId="4" type="noConversion"/>
  <hyperlinks>
    <hyperlink ref="E1" location="Contents!A1" display="Innholdsfortegnelse" xr:uid="{C3701FC8-5D8F-4C42-8514-1C668DE92ABD}"/>
  </hyperlinks>
  <pageMargins left="0.74803149606299213" right="0.74803149606299213" top="0.98425196850393704" bottom="0.98425196850393704" header="0.51181102362204722" footer="0.51181102362204722"/>
  <pageSetup paperSize="9" scale="53" orientation="portrait" r:id="rId1"/>
  <headerFooter>
    <oddHeader>&amp;R&amp;"Calibri"&amp;12&amp;KFF9100F O R T R O L I G&amp;1#</oddHeader>
    <oddFooter>&amp;R&amp;A&amp;L&amp;1#&amp;"Calibri"&amp;12&amp;KFF9100F O R T R O L I G</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6">
    <pageSetUpPr fitToPage="1"/>
  </sheetPr>
  <dimension ref="A1:F58"/>
  <sheetViews>
    <sheetView zoomScaleNormal="100" workbookViewId="0">
      <selection activeCell="F1" sqref="F1"/>
    </sheetView>
  </sheetViews>
  <sheetFormatPr baseColWidth="10" defaultColWidth="11" defaultRowHeight="12"/>
  <cols>
    <col min="1" max="1" width="123.125" style="16" bestFit="1" customWidth="1"/>
    <col min="2" max="2" width="7.625" style="16" customWidth="1"/>
    <col min="3" max="3" width="9.5" style="16" customWidth="1"/>
    <col min="4" max="4" width="7.625" style="16" customWidth="1"/>
    <col min="5" max="5" width="11" style="14"/>
    <col min="6" max="6" width="21.25" style="16" customWidth="1"/>
    <col min="7" max="16384" width="11" style="16"/>
  </cols>
  <sheetData>
    <row r="1" spans="1:6" ht="21" customHeight="1">
      <c r="A1" s="544" t="s">
        <v>784</v>
      </c>
      <c r="B1" s="544"/>
      <c r="C1" s="544"/>
      <c r="D1" s="237"/>
      <c r="F1" s="881" t="s">
        <v>213</v>
      </c>
    </row>
    <row r="2" spans="1:6" s="256" customFormat="1">
      <c r="A2" s="282" t="s">
        <v>95</v>
      </c>
      <c r="B2" s="106"/>
      <c r="C2" s="328"/>
      <c r="D2" s="328"/>
      <c r="E2" s="14"/>
    </row>
    <row r="3" spans="1:6">
      <c r="B3" s="68"/>
      <c r="C3" s="88"/>
      <c r="D3" s="88"/>
    </row>
    <row r="4" spans="1:6" ht="36.75" thickBot="1">
      <c r="A4" s="236">
        <v>2021</v>
      </c>
      <c r="B4" s="251" t="s">
        <v>96</v>
      </c>
      <c r="C4" s="251" t="s">
        <v>97</v>
      </c>
      <c r="D4" s="133" t="s">
        <v>98</v>
      </c>
      <c r="E4" s="68"/>
    </row>
    <row r="5" spans="1:6">
      <c r="A5" s="256" t="s">
        <v>81</v>
      </c>
      <c r="B5" s="566">
        <v>3594</v>
      </c>
      <c r="C5" s="271">
        <v>759</v>
      </c>
      <c r="D5" s="271">
        <v>4353</v>
      </c>
      <c r="F5" s="256"/>
    </row>
    <row r="6" spans="1:6">
      <c r="A6" s="256" t="s">
        <v>82</v>
      </c>
      <c r="B6" s="566">
        <v>3766</v>
      </c>
      <c r="C6" s="271">
        <v>1113</v>
      </c>
      <c r="D6" s="271">
        <v>4879</v>
      </c>
      <c r="F6" s="256"/>
    </row>
    <row r="7" spans="1:6">
      <c r="A7" s="67" t="s">
        <v>80</v>
      </c>
      <c r="B7" s="566">
        <v>5576</v>
      </c>
      <c r="C7" s="271">
        <v>1124</v>
      </c>
      <c r="D7" s="271">
        <v>6700</v>
      </c>
      <c r="F7" s="352"/>
    </row>
    <row r="8" spans="1:6">
      <c r="A8" s="256" t="s">
        <v>84</v>
      </c>
      <c r="B8" s="566">
        <v>16100</v>
      </c>
      <c r="C8" s="271">
        <v>3927</v>
      </c>
      <c r="D8" s="271">
        <v>20027</v>
      </c>
      <c r="F8" s="256"/>
    </row>
    <row r="9" spans="1:6">
      <c r="A9" s="256" t="s">
        <v>83</v>
      </c>
      <c r="B9" s="566">
        <v>3180</v>
      </c>
      <c r="C9" s="271">
        <v>1552</v>
      </c>
      <c r="D9" s="271">
        <v>4732</v>
      </c>
      <c r="F9" s="352"/>
    </row>
    <row r="10" spans="1:6">
      <c r="A10" s="256" t="s">
        <v>719</v>
      </c>
      <c r="B10" s="566">
        <v>1195</v>
      </c>
      <c r="C10" s="271">
        <v>2310</v>
      </c>
      <c r="D10" s="271">
        <v>3505</v>
      </c>
      <c r="F10" s="256"/>
    </row>
    <row r="11" spans="1:6">
      <c r="A11" s="352" t="s">
        <v>721</v>
      </c>
      <c r="B11" s="566">
        <v>4152</v>
      </c>
      <c r="C11" s="271">
        <v>1912</v>
      </c>
      <c r="D11" s="271">
        <v>6064</v>
      </c>
      <c r="F11" s="352"/>
    </row>
    <row r="12" spans="1:6">
      <c r="A12" s="352" t="s">
        <v>722</v>
      </c>
      <c r="B12" s="566">
        <v>1412</v>
      </c>
      <c r="C12" s="271">
        <v>281</v>
      </c>
      <c r="D12" s="271">
        <v>1693</v>
      </c>
      <c r="F12" s="352"/>
    </row>
    <row r="13" spans="1:6">
      <c r="A13" s="352" t="s">
        <v>725</v>
      </c>
      <c r="B13" s="566">
        <v>33608</v>
      </c>
      <c r="C13" s="271">
        <v>3248</v>
      </c>
      <c r="D13" s="271">
        <v>36856</v>
      </c>
      <c r="F13" s="256"/>
    </row>
    <row r="14" spans="1:6" s="256" customFormat="1">
      <c r="A14" s="352" t="s">
        <v>720</v>
      </c>
      <c r="B14" s="566">
        <v>11958</v>
      </c>
      <c r="C14" s="271">
        <v>1573</v>
      </c>
      <c r="D14" s="271">
        <v>13531</v>
      </c>
      <c r="E14" s="14"/>
    </row>
    <row r="15" spans="1:6">
      <c r="A15" s="14" t="s">
        <v>100</v>
      </c>
      <c r="B15" s="566">
        <v>2451</v>
      </c>
      <c r="C15" s="271">
        <v>1629</v>
      </c>
      <c r="D15" s="271">
        <v>4080</v>
      </c>
      <c r="F15" s="14"/>
    </row>
    <row r="16" spans="1:6">
      <c r="A16" s="13" t="s">
        <v>101</v>
      </c>
      <c r="B16" s="567">
        <v>86992</v>
      </c>
      <c r="C16" s="568">
        <v>19428</v>
      </c>
      <c r="D16" s="568">
        <v>106420</v>
      </c>
      <c r="F16" s="20"/>
    </row>
    <row r="17" spans="1:6">
      <c r="A17" s="141" t="s">
        <v>102</v>
      </c>
      <c r="B17" s="365">
        <v>143307</v>
      </c>
      <c r="C17" s="271">
        <v>18155</v>
      </c>
      <c r="D17" s="569">
        <v>161462</v>
      </c>
      <c r="F17" s="204"/>
    </row>
    <row r="18" spans="1:6">
      <c r="A18" s="92" t="s">
        <v>103</v>
      </c>
      <c r="B18" s="241">
        <v>230299</v>
      </c>
      <c r="C18" s="340">
        <v>37583</v>
      </c>
      <c r="D18" s="367">
        <v>267882</v>
      </c>
      <c r="F18" s="204"/>
    </row>
    <row r="22" spans="1:6" ht="36.75" thickBot="1">
      <c r="A22" s="558">
        <v>2020</v>
      </c>
      <c r="B22" s="251" t="s">
        <v>855</v>
      </c>
      <c r="C22" s="251" t="s">
        <v>856</v>
      </c>
      <c r="D22" s="133" t="s">
        <v>6</v>
      </c>
      <c r="F22" s="78"/>
    </row>
    <row r="23" spans="1:6">
      <c r="A23" s="256" t="s">
        <v>857</v>
      </c>
      <c r="B23" s="566">
        <v>2909</v>
      </c>
      <c r="C23" s="271">
        <v>1010</v>
      </c>
      <c r="D23" s="271">
        <v>3919</v>
      </c>
    </row>
    <row r="24" spans="1:6">
      <c r="A24" s="256" t="s">
        <v>858</v>
      </c>
      <c r="B24" s="566">
        <v>2881</v>
      </c>
      <c r="C24" s="271">
        <v>1292</v>
      </c>
      <c r="D24" s="271">
        <v>4173</v>
      </c>
    </row>
    <row r="25" spans="1:6">
      <c r="A25" s="256" t="s">
        <v>859</v>
      </c>
      <c r="B25" s="566">
        <v>5481</v>
      </c>
      <c r="C25" s="271">
        <v>1018</v>
      </c>
      <c r="D25" s="271">
        <v>6499</v>
      </c>
    </row>
    <row r="26" spans="1:6">
      <c r="A26" s="256" t="s">
        <v>860</v>
      </c>
      <c r="B26" s="566">
        <v>14421</v>
      </c>
      <c r="C26" s="271">
        <v>3655</v>
      </c>
      <c r="D26" s="271">
        <v>18076</v>
      </c>
    </row>
    <row r="27" spans="1:6">
      <c r="A27" s="256" t="s">
        <v>861</v>
      </c>
      <c r="B27" s="566">
        <v>3339</v>
      </c>
      <c r="C27" s="271">
        <v>1439</v>
      </c>
      <c r="D27" s="271">
        <v>4778</v>
      </c>
    </row>
    <row r="28" spans="1:6">
      <c r="A28" s="256" t="s">
        <v>719</v>
      </c>
      <c r="B28" s="566">
        <v>2544</v>
      </c>
      <c r="C28" s="271">
        <v>1546</v>
      </c>
      <c r="D28" s="271">
        <v>4090</v>
      </c>
    </row>
    <row r="29" spans="1:6">
      <c r="A29" s="352" t="s">
        <v>721</v>
      </c>
      <c r="B29" s="566">
        <v>4421</v>
      </c>
      <c r="C29" s="271">
        <v>1940</v>
      </c>
      <c r="D29" s="271">
        <v>6361</v>
      </c>
    </row>
    <row r="30" spans="1:6">
      <c r="A30" s="352" t="s">
        <v>722</v>
      </c>
      <c r="B30" s="566">
        <v>1129</v>
      </c>
      <c r="C30" s="271">
        <v>218</v>
      </c>
      <c r="D30" s="271">
        <v>1347</v>
      </c>
    </row>
    <row r="31" spans="1:6">
      <c r="A31" s="352" t="s">
        <v>725</v>
      </c>
      <c r="B31" s="566">
        <v>31430</v>
      </c>
      <c r="C31" s="271">
        <v>2092</v>
      </c>
      <c r="D31" s="271">
        <v>33522</v>
      </c>
    </row>
    <row r="32" spans="1:6">
      <c r="A32" s="352" t="s">
        <v>720</v>
      </c>
      <c r="B32" s="566">
        <v>11372</v>
      </c>
      <c r="C32" s="271">
        <v>1902</v>
      </c>
      <c r="D32" s="271">
        <v>13274</v>
      </c>
    </row>
    <row r="33" spans="1:5" s="256" customFormat="1">
      <c r="A33" s="14" t="s">
        <v>862</v>
      </c>
      <c r="B33" s="566">
        <v>2180</v>
      </c>
      <c r="C33" s="271">
        <v>1627</v>
      </c>
      <c r="D33" s="271">
        <v>3807</v>
      </c>
      <c r="E33" s="14"/>
    </row>
    <row r="34" spans="1:5">
      <c r="A34" s="13" t="s">
        <v>863</v>
      </c>
      <c r="B34" s="567">
        <v>82107</v>
      </c>
      <c r="C34" s="568">
        <v>17739</v>
      </c>
      <c r="D34" s="568">
        <v>99846</v>
      </c>
    </row>
    <row r="35" spans="1:5">
      <c r="A35" s="141" t="s">
        <v>38</v>
      </c>
      <c r="B35" s="365">
        <v>137074</v>
      </c>
      <c r="C35" s="271">
        <v>16037</v>
      </c>
      <c r="D35" s="569">
        <v>153111</v>
      </c>
    </row>
    <row r="36" spans="1:5">
      <c r="A36" s="92" t="s">
        <v>864</v>
      </c>
      <c r="B36" s="570">
        <v>219181</v>
      </c>
      <c r="C36" s="571">
        <v>33776</v>
      </c>
      <c r="D36" s="572">
        <v>252957</v>
      </c>
    </row>
    <row r="42" spans="1:5">
      <c r="B42" s="256"/>
    </row>
    <row r="43" spans="1:5">
      <c r="B43" s="256"/>
    </row>
    <row r="44" spans="1:5">
      <c r="B44" s="256"/>
    </row>
    <row r="45" spans="1:5">
      <c r="B45" s="256"/>
      <c r="D45" s="142"/>
      <c r="E45" s="366"/>
    </row>
    <row r="46" spans="1:5">
      <c r="B46" s="256"/>
      <c r="D46" s="142"/>
      <c r="E46" s="366"/>
    </row>
    <row r="47" spans="1:5">
      <c r="B47" s="256"/>
      <c r="D47" s="142"/>
      <c r="E47" s="366"/>
    </row>
    <row r="48" spans="1:5">
      <c r="B48" s="256"/>
      <c r="D48" s="142"/>
      <c r="E48" s="366"/>
    </row>
    <row r="49" spans="1:5">
      <c r="B49" s="256"/>
      <c r="D49" s="142"/>
      <c r="E49" s="366"/>
    </row>
    <row r="50" spans="1:5">
      <c r="B50" s="256"/>
      <c r="D50" s="142"/>
      <c r="E50" s="366"/>
    </row>
    <row r="51" spans="1:5">
      <c r="B51" s="256"/>
      <c r="D51" s="142"/>
      <c r="E51" s="366"/>
    </row>
    <row r="52" spans="1:5">
      <c r="B52" s="256"/>
      <c r="D52" s="142"/>
      <c r="E52" s="366"/>
    </row>
    <row r="53" spans="1:5">
      <c r="B53" s="256"/>
      <c r="D53" s="142"/>
      <c r="E53" s="366"/>
    </row>
    <row r="54" spans="1:5">
      <c r="A54" s="14"/>
      <c r="B54" s="256"/>
      <c r="D54" s="142"/>
      <c r="E54" s="366"/>
    </row>
    <row r="55" spans="1:5">
      <c r="A55" s="14"/>
      <c r="B55" s="256"/>
      <c r="D55" s="142"/>
      <c r="E55" s="366"/>
    </row>
    <row r="56" spans="1:5">
      <c r="A56" s="14"/>
      <c r="B56" s="256"/>
      <c r="D56" s="142"/>
      <c r="E56" s="366"/>
    </row>
    <row r="57" spans="1:5">
      <c r="A57" s="368"/>
      <c r="B57" s="256"/>
      <c r="D57" s="142"/>
      <c r="E57" s="366"/>
    </row>
    <row r="58" spans="1:5">
      <c r="A58" s="14"/>
      <c r="B58" s="256"/>
    </row>
  </sheetData>
  <phoneticPr fontId="4" type="noConversion"/>
  <hyperlinks>
    <hyperlink ref="F1" location="Contents!A1" display="Innholdsfortegnelse" xr:uid="{2AD1CEAD-CED0-4527-B5C0-A09F25863A5D}"/>
  </hyperlinks>
  <pageMargins left="0.74803149606299213" right="0.74803149606299213" top="0.98425196850393704" bottom="0.98425196850393704" header="0.51181102362204722" footer="0.51181102362204722"/>
  <pageSetup paperSize="9" scale="48" orientation="portrait" r:id="rId1"/>
  <headerFooter>
    <oddHeader>&amp;R&amp;"Calibri"&amp;12&amp;KFF9100F O R T R O L I G&amp;1#</oddHeader>
    <oddFooter>&amp;R&amp;A&amp;L&amp;1#&amp;"Calibri"&amp;12&amp;KFF9100F O R T R O L I G</oddFooter>
  </headerFooter>
  <rowBreaks count="1" manualBreakCount="1">
    <brk id="4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7">
    <pageSetUpPr fitToPage="1"/>
  </sheetPr>
  <dimension ref="A1:S66"/>
  <sheetViews>
    <sheetView zoomScaleNormal="100" workbookViewId="0">
      <selection activeCell="H1" sqref="H1"/>
    </sheetView>
  </sheetViews>
  <sheetFormatPr baseColWidth="10" defaultColWidth="11" defaultRowHeight="12"/>
  <cols>
    <col min="1" max="1" width="97.5" style="16" bestFit="1" customWidth="1"/>
    <col min="2" max="2" width="10.125" style="16" bestFit="1" customWidth="1"/>
    <col min="3" max="3" width="11.75" style="16" customWidth="1"/>
    <col min="4" max="4" width="8.125" style="16" customWidth="1"/>
    <col min="5" max="5" width="12.125" style="16" bestFit="1" customWidth="1"/>
    <col min="6" max="6" width="9.25" style="16" customWidth="1"/>
    <col min="7" max="7" width="5.5" style="16" customWidth="1"/>
    <col min="8" max="8" width="21.375" style="16" customWidth="1"/>
    <col min="9" max="16384" width="11" style="16"/>
  </cols>
  <sheetData>
    <row r="1" spans="1:19" ht="21">
      <c r="A1" s="544" t="s">
        <v>540</v>
      </c>
      <c r="B1" s="72"/>
      <c r="C1" s="90"/>
      <c r="D1" s="143"/>
      <c r="H1" s="881" t="s">
        <v>213</v>
      </c>
    </row>
    <row r="2" spans="1:19">
      <c r="A2" s="282" t="s">
        <v>123</v>
      </c>
      <c r="B2" s="72"/>
      <c r="C2" s="90"/>
    </row>
    <row r="3" spans="1:19">
      <c r="A3" s="72"/>
      <c r="B3" s="72"/>
      <c r="C3" s="90"/>
    </row>
    <row r="4" spans="1:19" ht="12.75" thickBot="1">
      <c r="A4" s="573">
        <v>2021</v>
      </c>
      <c r="B4" s="133" t="s">
        <v>124</v>
      </c>
      <c r="C4" s="133" t="s">
        <v>125</v>
      </c>
      <c r="D4" s="133" t="s">
        <v>126</v>
      </c>
      <c r="E4" s="133" t="s">
        <v>127</v>
      </c>
      <c r="F4" s="133" t="s">
        <v>88</v>
      </c>
      <c r="G4" s="68"/>
    </row>
    <row r="5" spans="1:19">
      <c r="A5" s="65" t="s">
        <v>99</v>
      </c>
      <c r="B5" s="215">
        <v>16239</v>
      </c>
      <c r="C5" s="215">
        <v>8261</v>
      </c>
      <c r="D5" s="215">
        <v>52308</v>
      </c>
      <c r="E5" s="215">
        <v>153491</v>
      </c>
      <c r="F5" s="215">
        <v>230299</v>
      </c>
      <c r="G5" s="91"/>
      <c r="I5" s="20"/>
    </row>
    <row r="6" spans="1:19">
      <c r="A6" s="14" t="s">
        <v>128</v>
      </c>
      <c r="B6" s="215">
        <v>26897</v>
      </c>
      <c r="C6" s="215"/>
      <c r="D6" s="215"/>
      <c r="E6" s="215"/>
      <c r="F6" s="215">
        <v>26897</v>
      </c>
      <c r="G6" s="91"/>
    </row>
    <row r="7" spans="1:19">
      <c r="A7" s="700" t="s">
        <v>129</v>
      </c>
      <c r="B7" s="215">
        <v>507.34576574004939</v>
      </c>
      <c r="C7" s="215">
        <v>2323.4175357109548</v>
      </c>
      <c r="D7" s="215">
        <v>7208.3328400098417</v>
      </c>
      <c r="E7" s="215">
        <v>646.90385853915473</v>
      </c>
      <c r="F7" s="574">
        <v>10686.000000000002</v>
      </c>
      <c r="G7" s="91"/>
    </row>
    <row r="8" spans="1:19">
      <c r="A8" s="272" t="s">
        <v>103</v>
      </c>
      <c r="B8" s="575">
        <f>SUM(B5:B7)</f>
        <v>43643.34576574005</v>
      </c>
      <c r="C8" s="575">
        <f t="shared" ref="C8:F8" si="0">SUM(C5:C7)</f>
        <v>10584.417535710954</v>
      </c>
      <c r="D8" s="575">
        <f t="shared" si="0"/>
        <v>59516.33284000984</v>
      </c>
      <c r="E8" s="575">
        <f t="shared" si="0"/>
        <v>154137.90385853915</v>
      </c>
      <c r="F8" s="575">
        <f t="shared" si="0"/>
        <v>267882</v>
      </c>
      <c r="G8" s="134"/>
    </row>
    <row r="9" spans="1:19" ht="8.25" customHeight="1">
      <c r="A9" s="576"/>
      <c r="B9" s="577"/>
      <c r="C9" s="577"/>
      <c r="D9" s="577"/>
      <c r="E9" s="577"/>
      <c r="F9" s="577"/>
      <c r="G9" s="78"/>
    </row>
    <row r="10" spans="1:19">
      <c r="A10" s="14" t="s">
        <v>130</v>
      </c>
      <c r="B10" s="215">
        <v>78</v>
      </c>
      <c r="C10" s="578">
        <v>0</v>
      </c>
      <c r="D10" s="215" t="s">
        <v>131</v>
      </c>
      <c r="E10" s="215" t="s">
        <v>131</v>
      </c>
      <c r="F10" s="215">
        <v>78</v>
      </c>
      <c r="G10" s="91"/>
    </row>
    <row r="11" spans="1:19">
      <c r="A11" s="395" t="s">
        <v>132</v>
      </c>
      <c r="B11" s="394">
        <v>4071</v>
      </c>
      <c r="C11" s="579">
        <v>669</v>
      </c>
      <c r="D11" s="394">
        <v>821</v>
      </c>
      <c r="E11" s="394">
        <v>0</v>
      </c>
      <c r="F11" s="394">
        <v>5561</v>
      </c>
      <c r="G11" s="91"/>
    </row>
    <row r="12" spans="1:19">
      <c r="A12" s="580"/>
      <c r="B12" s="581"/>
      <c r="C12" s="581"/>
      <c r="D12" s="581"/>
      <c r="E12" s="581"/>
      <c r="F12" s="581"/>
    </row>
    <row r="13" spans="1:19" ht="12.75" thickBot="1">
      <c r="A13" s="573">
        <v>2020</v>
      </c>
      <c r="B13" s="133" t="s">
        <v>124</v>
      </c>
      <c r="C13" s="133" t="s">
        <v>125</v>
      </c>
      <c r="D13" s="133" t="s">
        <v>126</v>
      </c>
      <c r="E13" s="133" t="s">
        <v>127</v>
      </c>
      <c r="F13" s="133" t="s">
        <v>88</v>
      </c>
    </row>
    <row r="14" spans="1:19">
      <c r="A14" s="65" t="s">
        <v>99</v>
      </c>
      <c r="B14" s="215">
        <v>14802</v>
      </c>
      <c r="C14" s="215">
        <v>8612</v>
      </c>
      <c r="D14" s="215">
        <v>48198</v>
      </c>
      <c r="E14" s="215">
        <v>147569</v>
      </c>
      <c r="F14" s="215">
        <v>219181</v>
      </c>
    </row>
    <row r="15" spans="1:19">
      <c r="A15" s="14" t="s">
        <v>128</v>
      </c>
      <c r="B15" s="215">
        <v>24962</v>
      </c>
      <c r="C15" s="215"/>
      <c r="D15" s="215"/>
      <c r="E15" s="215"/>
      <c r="F15" s="215">
        <v>24962</v>
      </c>
      <c r="J15" s="18"/>
      <c r="K15" s="18"/>
      <c r="L15" s="18"/>
      <c r="M15" s="18"/>
      <c r="N15" s="18"/>
      <c r="O15" s="18"/>
      <c r="P15" s="18"/>
      <c r="Q15" s="18"/>
      <c r="R15" s="18"/>
      <c r="S15" s="18"/>
    </row>
    <row r="16" spans="1:19">
      <c r="A16" s="700" t="s">
        <v>129</v>
      </c>
      <c r="B16" s="215">
        <v>522.03601371484547</v>
      </c>
      <c r="C16" s="215">
        <v>1453.6884507498</v>
      </c>
      <c r="D16" s="215">
        <v>6252.4137881192819</v>
      </c>
      <c r="E16" s="215">
        <v>585.86174741607476</v>
      </c>
      <c r="F16" s="574">
        <v>8814</v>
      </c>
      <c r="I16" s="61"/>
      <c r="J16" s="97"/>
      <c r="K16" s="97"/>
      <c r="L16" s="97"/>
      <c r="M16" s="97"/>
      <c r="N16" s="97"/>
      <c r="O16" s="97"/>
      <c r="P16" s="97"/>
      <c r="Q16" s="97"/>
      <c r="R16" s="97"/>
      <c r="S16" s="97"/>
    </row>
    <row r="17" spans="1:19">
      <c r="A17" s="272" t="s">
        <v>103</v>
      </c>
      <c r="B17" s="575">
        <f>SUM(B14:B16)</f>
        <v>40286.036013714845</v>
      </c>
      <c r="C17" s="575">
        <f>SUM(C14:C16)</f>
        <v>10065.6884507498</v>
      </c>
      <c r="D17" s="575">
        <f>SUM(D14:D16)</f>
        <v>54450.41378811928</v>
      </c>
      <c r="E17" s="575">
        <f>SUM(E14:E16)</f>
        <v>148154.86174741609</v>
      </c>
      <c r="F17" s="575">
        <f>SUM(F14:F16)</f>
        <v>252957</v>
      </c>
      <c r="G17" s="20"/>
      <c r="H17" s="130"/>
      <c r="J17" s="18"/>
      <c r="K17" s="18"/>
      <c r="L17" s="18"/>
      <c r="M17" s="18"/>
      <c r="N17" s="18"/>
      <c r="O17" s="18"/>
      <c r="P17" s="18"/>
      <c r="Q17" s="18"/>
      <c r="R17" s="18"/>
      <c r="S17" s="18"/>
    </row>
    <row r="18" spans="1:19" ht="8.25" customHeight="1">
      <c r="A18" s="576"/>
      <c r="B18" s="577"/>
      <c r="C18" s="577"/>
      <c r="D18" s="577"/>
      <c r="E18" s="577"/>
      <c r="F18" s="577"/>
    </row>
    <row r="19" spans="1:19">
      <c r="A19" s="14" t="s">
        <v>130</v>
      </c>
      <c r="B19" s="215">
        <v>67</v>
      </c>
      <c r="C19" s="578">
        <v>1</v>
      </c>
      <c r="D19" s="215" t="s">
        <v>131</v>
      </c>
      <c r="E19" s="215" t="s">
        <v>131</v>
      </c>
      <c r="F19" s="215">
        <v>68</v>
      </c>
      <c r="H19" s="78"/>
    </row>
    <row r="20" spans="1:19">
      <c r="A20" s="395" t="s">
        <v>132</v>
      </c>
      <c r="B20" s="394">
        <v>9386</v>
      </c>
      <c r="C20" s="579">
        <v>3185</v>
      </c>
      <c r="D20" s="394">
        <v>18</v>
      </c>
      <c r="E20" s="394">
        <v>0</v>
      </c>
      <c r="F20" s="394">
        <v>12589</v>
      </c>
    </row>
    <row r="21" spans="1:19">
      <c r="G21" s="68"/>
    </row>
    <row r="22" spans="1:19">
      <c r="G22" s="91"/>
    </row>
    <row r="23" spans="1:19">
      <c r="G23" s="91"/>
    </row>
    <row r="24" spans="1:19">
      <c r="G24" s="91"/>
    </row>
    <row r="25" spans="1:19">
      <c r="G25" s="134"/>
    </row>
    <row r="26" spans="1:19">
      <c r="G26" s="78"/>
    </row>
    <row r="27" spans="1:19">
      <c r="A27" s="256"/>
      <c r="B27" s="256"/>
      <c r="C27" s="256"/>
      <c r="D27" s="256"/>
      <c r="E27" s="256"/>
      <c r="F27" s="256"/>
      <c r="G27" s="78"/>
      <c r="H27" s="256"/>
    </row>
    <row r="28" spans="1:19">
      <c r="A28" s="256"/>
      <c r="B28" s="256"/>
      <c r="C28" s="256"/>
      <c r="D28" s="256"/>
      <c r="E28" s="256"/>
      <c r="F28" s="256"/>
      <c r="G28" s="78"/>
      <c r="H28" s="256"/>
    </row>
    <row r="29" spans="1:19">
      <c r="A29" s="256"/>
      <c r="B29" s="256"/>
      <c r="C29" s="256"/>
      <c r="D29" s="256"/>
      <c r="E29" s="256"/>
      <c r="F29" s="256"/>
      <c r="G29" s="78"/>
      <c r="H29" s="256"/>
    </row>
    <row r="30" spans="1:19">
      <c r="A30" s="256"/>
      <c r="B30" s="256"/>
      <c r="C30" s="256"/>
      <c r="D30" s="256"/>
      <c r="E30" s="256"/>
      <c r="F30" s="256"/>
      <c r="G30" s="78"/>
      <c r="H30" s="256"/>
    </row>
    <row r="31" spans="1:19">
      <c r="A31" s="256"/>
      <c r="B31" s="256"/>
      <c r="C31" s="256"/>
      <c r="D31" s="256"/>
      <c r="E31" s="256"/>
      <c r="F31" s="256"/>
      <c r="G31" s="78"/>
      <c r="H31" s="256"/>
    </row>
    <row r="32" spans="1:19">
      <c r="A32" s="256"/>
      <c r="B32" s="256"/>
      <c r="C32" s="256"/>
      <c r="D32" s="256"/>
      <c r="E32" s="256"/>
      <c r="F32" s="256"/>
      <c r="G32" s="78"/>
      <c r="H32" s="256"/>
    </row>
    <row r="33" spans="1:8">
      <c r="A33" s="256"/>
      <c r="B33" s="256"/>
      <c r="C33" s="256"/>
      <c r="D33" s="256"/>
      <c r="E33" s="256"/>
      <c r="F33" s="256"/>
      <c r="G33" s="78"/>
      <c r="H33" s="256"/>
    </row>
    <row r="34" spans="1:8">
      <c r="A34" s="256"/>
      <c r="B34" s="256"/>
      <c r="C34" s="256"/>
      <c r="D34" s="256"/>
      <c r="E34" s="256"/>
      <c r="F34" s="256"/>
      <c r="G34" s="78"/>
      <c r="H34" s="256"/>
    </row>
    <row r="35" spans="1:8">
      <c r="A35" s="256"/>
      <c r="B35" s="256"/>
      <c r="C35" s="256"/>
      <c r="D35" s="256"/>
      <c r="E35" s="256"/>
      <c r="F35" s="256"/>
      <c r="G35" s="78"/>
      <c r="H35" s="256"/>
    </row>
    <row r="36" spans="1:8">
      <c r="A36" s="256"/>
      <c r="B36" s="256"/>
      <c r="C36" s="256"/>
      <c r="D36" s="256"/>
      <c r="E36" s="256"/>
      <c r="F36" s="256"/>
      <c r="G36" s="78"/>
      <c r="H36" s="256"/>
    </row>
    <row r="37" spans="1:8">
      <c r="A37" s="256"/>
      <c r="B37" s="256"/>
      <c r="C37" s="256"/>
      <c r="D37" s="256"/>
      <c r="E37" s="256"/>
      <c r="F37" s="256"/>
      <c r="G37" s="78"/>
      <c r="H37" s="256"/>
    </row>
    <row r="38" spans="1:8">
      <c r="A38" s="256"/>
      <c r="B38" s="256"/>
      <c r="C38" s="256"/>
      <c r="D38" s="256"/>
      <c r="E38" s="256"/>
      <c r="F38" s="256"/>
      <c r="G38" s="78"/>
      <c r="H38" s="256"/>
    </row>
    <row r="39" spans="1:8">
      <c r="A39" s="256"/>
      <c r="B39" s="256"/>
      <c r="C39" s="256"/>
      <c r="D39" s="256"/>
      <c r="E39" s="256"/>
      <c r="F39" s="256"/>
      <c r="G39" s="78"/>
      <c r="H39" s="256"/>
    </row>
    <row r="40" spans="1:8">
      <c r="A40" s="256"/>
      <c r="B40" s="256"/>
      <c r="C40" s="256"/>
      <c r="D40" s="256"/>
      <c r="E40" s="256"/>
      <c r="F40" s="256"/>
      <c r="G40" s="78"/>
      <c r="H40" s="256"/>
    </row>
    <row r="41" spans="1:8">
      <c r="A41" s="256"/>
      <c r="B41" s="256"/>
      <c r="C41" s="256"/>
      <c r="D41" s="256"/>
      <c r="E41" s="256"/>
      <c r="F41" s="256"/>
      <c r="G41" s="78"/>
      <c r="H41" s="256"/>
    </row>
    <row r="42" spans="1:8">
      <c r="A42" s="256"/>
      <c r="B42" s="256"/>
      <c r="C42" s="256"/>
      <c r="D42" s="256"/>
      <c r="E42" s="256"/>
      <c r="F42" s="256"/>
      <c r="G42" s="78"/>
      <c r="H42" s="256"/>
    </row>
    <row r="43" spans="1:8">
      <c r="A43" s="256"/>
      <c r="B43" s="256"/>
      <c r="C43" s="256"/>
      <c r="D43" s="256"/>
      <c r="E43" s="256"/>
      <c r="F43" s="256"/>
      <c r="G43" s="78"/>
      <c r="H43" s="256"/>
    </row>
    <row r="44" spans="1:8">
      <c r="A44" s="256"/>
      <c r="B44" s="256"/>
      <c r="C44" s="256"/>
      <c r="D44" s="256"/>
      <c r="E44" s="256"/>
      <c r="F44" s="256"/>
      <c r="G44" s="78"/>
      <c r="H44" s="256"/>
    </row>
    <row r="45" spans="1:8">
      <c r="A45" s="256"/>
      <c r="B45" s="256"/>
      <c r="C45" s="256"/>
      <c r="D45" s="256"/>
      <c r="E45" s="256"/>
      <c r="F45" s="256"/>
      <c r="G45" s="78"/>
      <c r="H45" s="256"/>
    </row>
    <row r="46" spans="1:8">
      <c r="A46" s="256"/>
      <c r="B46" s="256"/>
      <c r="C46" s="256"/>
      <c r="D46" s="256"/>
      <c r="E46" s="256"/>
      <c r="F46" s="256"/>
      <c r="G46" s="78"/>
      <c r="H46" s="256"/>
    </row>
    <row r="47" spans="1:8">
      <c r="A47" s="256"/>
      <c r="B47" s="256"/>
      <c r="C47" s="256"/>
      <c r="D47" s="256"/>
      <c r="E47" s="256"/>
      <c r="F47" s="256"/>
      <c r="G47" s="78"/>
      <c r="H47" s="256"/>
    </row>
    <row r="48" spans="1:8">
      <c r="A48" s="256"/>
      <c r="B48" s="256"/>
      <c r="C48" s="256"/>
      <c r="D48" s="256"/>
      <c r="E48" s="256"/>
      <c r="F48" s="256"/>
      <c r="G48" s="78"/>
      <c r="H48" s="256"/>
    </row>
    <row r="49" spans="1:8">
      <c r="A49" s="256"/>
      <c r="B49" s="256"/>
      <c r="C49" s="256"/>
      <c r="D49" s="256"/>
      <c r="E49" s="256"/>
      <c r="F49" s="256"/>
      <c r="G49" s="78"/>
      <c r="H49" s="256"/>
    </row>
    <row r="50" spans="1:8">
      <c r="A50" s="256"/>
      <c r="B50" s="256"/>
      <c r="C50" s="256"/>
      <c r="D50" s="256"/>
      <c r="E50" s="256"/>
      <c r="F50" s="256"/>
      <c r="G50" s="78"/>
      <c r="H50" s="256"/>
    </row>
    <row r="51" spans="1:8">
      <c r="A51" s="256"/>
      <c r="B51" s="256"/>
      <c r="C51" s="256"/>
      <c r="D51" s="256"/>
      <c r="E51" s="256"/>
      <c r="F51" s="256"/>
      <c r="G51" s="78"/>
      <c r="H51" s="256"/>
    </row>
    <row r="52" spans="1:8">
      <c r="A52" s="256"/>
      <c r="B52" s="256"/>
      <c r="C52" s="256"/>
      <c r="D52" s="256"/>
      <c r="E52" s="256"/>
      <c r="F52" s="256"/>
      <c r="G52" s="78"/>
      <c r="H52" s="256"/>
    </row>
    <row r="53" spans="1:8">
      <c r="A53" s="256"/>
      <c r="B53" s="256"/>
      <c r="C53" s="256"/>
      <c r="D53" s="256"/>
      <c r="E53" s="256"/>
      <c r="F53" s="256"/>
      <c r="G53" s="78"/>
      <c r="H53" s="256"/>
    </row>
    <row r="54" spans="1:8">
      <c r="A54" s="256"/>
      <c r="B54" s="256"/>
      <c r="C54" s="256"/>
      <c r="D54" s="256"/>
      <c r="E54" s="256"/>
      <c r="F54" s="256"/>
      <c r="G54" s="78"/>
      <c r="H54" s="256"/>
    </row>
    <row r="55" spans="1:8">
      <c r="A55" s="256"/>
      <c r="B55" s="256"/>
      <c r="C55" s="256"/>
      <c r="D55" s="256"/>
      <c r="E55" s="256"/>
      <c r="F55" s="256"/>
      <c r="G55" s="78"/>
      <c r="H55" s="256"/>
    </row>
    <row r="56" spans="1:8">
      <c r="A56" s="256"/>
      <c r="B56" s="256"/>
      <c r="C56" s="256"/>
      <c r="D56" s="256"/>
      <c r="E56" s="256"/>
      <c r="F56" s="256"/>
      <c r="G56" s="78"/>
      <c r="H56" s="256"/>
    </row>
    <row r="57" spans="1:8">
      <c r="A57" s="256"/>
      <c r="B57" s="256"/>
      <c r="C57" s="256"/>
      <c r="D57" s="256"/>
      <c r="E57" s="256"/>
      <c r="F57" s="256"/>
      <c r="G57" s="78"/>
      <c r="H57" s="256"/>
    </row>
    <row r="58" spans="1:8">
      <c r="A58" s="256"/>
      <c r="B58" s="256"/>
      <c r="C58" s="256"/>
      <c r="D58" s="256"/>
      <c r="E58" s="256"/>
      <c r="F58" s="256"/>
      <c r="G58" s="78"/>
      <c r="H58" s="256"/>
    </row>
    <row r="59" spans="1:8">
      <c r="A59" s="256"/>
      <c r="B59" s="256"/>
      <c r="C59" s="256"/>
      <c r="D59" s="256"/>
      <c r="E59" s="256"/>
      <c r="F59" s="256"/>
      <c r="G59" s="78"/>
      <c r="H59" s="256"/>
    </row>
    <row r="60" spans="1:8">
      <c r="A60" s="256"/>
      <c r="B60" s="256"/>
      <c r="C60" s="256"/>
      <c r="D60" s="256"/>
      <c r="E60" s="256"/>
      <c r="F60" s="256"/>
      <c r="G60" s="78"/>
      <c r="H60" s="256"/>
    </row>
    <row r="61" spans="1:8">
      <c r="A61" s="256"/>
      <c r="B61" s="256"/>
      <c r="C61" s="256"/>
      <c r="D61" s="256"/>
      <c r="E61" s="256"/>
      <c r="F61" s="256"/>
      <c r="G61" s="78"/>
      <c r="H61" s="256"/>
    </row>
    <row r="62" spans="1:8">
      <c r="A62" s="256"/>
      <c r="B62" s="256"/>
      <c r="C62" s="256"/>
      <c r="D62" s="256"/>
      <c r="E62" s="256"/>
      <c r="F62" s="256"/>
      <c r="G62" s="78"/>
      <c r="H62" s="256"/>
    </row>
    <row r="63" spans="1:8">
      <c r="A63" s="256"/>
      <c r="B63" s="256"/>
      <c r="C63" s="256"/>
      <c r="D63" s="256"/>
      <c r="E63" s="256"/>
      <c r="F63" s="256"/>
      <c r="G63" s="78"/>
      <c r="H63" s="256"/>
    </row>
    <row r="64" spans="1:8">
      <c r="A64" s="256"/>
      <c r="B64" s="256"/>
      <c r="C64" s="256"/>
      <c r="D64" s="256"/>
      <c r="E64" s="256"/>
      <c r="F64" s="256"/>
      <c r="G64" s="78"/>
      <c r="H64" s="256"/>
    </row>
    <row r="65" spans="1:8">
      <c r="A65" s="256"/>
      <c r="B65" s="256"/>
      <c r="C65" s="256"/>
      <c r="D65" s="256"/>
      <c r="E65" s="256"/>
      <c r="F65" s="256"/>
      <c r="G65" s="78"/>
      <c r="H65" s="256"/>
    </row>
    <row r="66" spans="1:8">
      <c r="A66" s="256"/>
      <c r="B66" s="256"/>
      <c r="C66" s="256"/>
      <c r="D66" s="256"/>
      <c r="E66" s="256"/>
      <c r="F66" s="256"/>
      <c r="G66" s="78"/>
      <c r="H66" s="256"/>
    </row>
  </sheetData>
  <phoneticPr fontId="4" type="noConversion"/>
  <hyperlinks>
    <hyperlink ref="H1" location="Contents!A1" display="Innholdsfortegnelse" xr:uid="{1EA09E45-D7EB-4E2C-8FDF-9B8995B6FF70}"/>
  </hyperlinks>
  <pageMargins left="0.74803149606299213" right="0.74803149606299213" top="0.98425196850393704" bottom="0.98425196850393704" header="0.51181102362204722" footer="0.51181102362204722"/>
  <pageSetup paperSize="9" scale="51" orientation="portrait" r:id="rId1"/>
  <headerFooter>
    <oddHeader>&amp;R&amp;"Calibri"&amp;12&amp;KFF9100F O R T R O L I G&amp;1#</oddHeader>
    <oddFooter>&amp;R&amp;A&amp;L&amp;1#&amp;"Calibri"&amp;12&amp;KFF9100F O R T R O L I G</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8">
    <pageSetUpPr fitToPage="1"/>
  </sheetPr>
  <dimension ref="A1:G55"/>
  <sheetViews>
    <sheetView zoomScaleNormal="100" workbookViewId="0">
      <selection activeCell="F1" sqref="F1"/>
    </sheetView>
  </sheetViews>
  <sheetFormatPr baseColWidth="10" defaultColWidth="11" defaultRowHeight="12"/>
  <cols>
    <col min="1" max="1" width="98.625" style="16" bestFit="1" customWidth="1"/>
    <col min="2" max="2" width="15.125" style="16" customWidth="1"/>
    <col min="3" max="3" width="14.125" style="16" customWidth="1"/>
    <col min="4" max="4" width="15.5" style="16" customWidth="1"/>
    <col min="5" max="5" width="17.625" style="16" customWidth="1"/>
    <col min="6" max="6" width="5.625" style="16" customWidth="1"/>
    <col min="7" max="16384" width="11" style="16"/>
  </cols>
  <sheetData>
    <row r="1" spans="1:7" s="256" customFormat="1" ht="21">
      <c r="A1" s="544" t="s">
        <v>778</v>
      </c>
      <c r="F1" s="881" t="s">
        <v>213</v>
      </c>
    </row>
    <row r="2" spans="1:7" s="256" customFormat="1"/>
    <row r="3" spans="1:7" ht="12" customHeight="1">
      <c r="A3" s="464" t="s">
        <v>964</v>
      </c>
      <c r="B3" s="256"/>
      <c r="C3" s="256"/>
      <c r="D3" s="244"/>
      <c r="E3" s="244"/>
    </row>
    <row r="4" spans="1:7" s="235" customFormat="1">
      <c r="A4" s="145" t="s">
        <v>59</v>
      </c>
      <c r="B4" s="317" t="s">
        <v>723</v>
      </c>
      <c r="C4" s="317" t="s">
        <v>724</v>
      </c>
      <c r="D4" s="317" t="s">
        <v>715</v>
      </c>
      <c r="E4" s="467"/>
    </row>
    <row r="5" spans="1:7" ht="12" customHeight="1">
      <c r="A5" s="256" t="s">
        <v>81</v>
      </c>
      <c r="B5" s="791">
        <v>8</v>
      </c>
      <c r="C5" s="791">
        <v>33</v>
      </c>
      <c r="D5" s="791">
        <v>0</v>
      </c>
      <c r="E5" s="465"/>
      <c r="F5" s="256"/>
    </row>
    <row r="6" spans="1:7" s="235" customFormat="1">
      <c r="A6" s="256" t="s">
        <v>82</v>
      </c>
      <c r="B6" s="791">
        <v>10</v>
      </c>
      <c r="C6" s="791">
        <v>8</v>
      </c>
      <c r="D6" s="791">
        <v>132</v>
      </c>
      <c r="E6" s="469"/>
      <c r="F6" s="256"/>
    </row>
    <row r="7" spans="1:7" s="235" customFormat="1">
      <c r="A7" s="67" t="s">
        <v>80</v>
      </c>
      <c r="B7" s="791">
        <v>1</v>
      </c>
      <c r="C7" s="791">
        <v>7</v>
      </c>
      <c r="D7" s="791">
        <v>2</v>
      </c>
      <c r="E7" s="469"/>
      <c r="F7" s="352"/>
      <c r="G7" s="245"/>
    </row>
    <row r="8" spans="1:7" s="235" customFormat="1">
      <c r="A8" s="256" t="s">
        <v>84</v>
      </c>
      <c r="B8" s="791">
        <v>43</v>
      </c>
      <c r="C8" s="791">
        <v>64</v>
      </c>
      <c r="D8" s="791">
        <v>133</v>
      </c>
      <c r="E8" s="465"/>
      <c r="F8" s="256"/>
    </row>
    <row r="9" spans="1:7" s="256" customFormat="1">
      <c r="A9" s="256" t="s">
        <v>83</v>
      </c>
      <c r="B9" s="791">
        <v>11</v>
      </c>
      <c r="C9" s="791">
        <v>17</v>
      </c>
      <c r="D9" s="791">
        <v>7</v>
      </c>
      <c r="E9" s="465"/>
    </row>
    <row r="10" spans="1:7" s="235" customFormat="1">
      <c r="A10" s="352" t="s">
        <v>719</v>
      </c>
      <c r="B10" s="791">
        <v>2</v>
      </c>
      <c r="C10" s="791">
        <v>3</v>
      </c>
      <c r="D10" s="791">
        <v>68</v>
      </c>
      <c r="E10" s="465"/>
      <c r="F10" s="352"/>
    </row>
    <row r="11" spans="1:7" s="235" customFormat="1">
      <c r="A11" s="256" t="s">
        <v>721</v>
      </c>
      <c r="B11" s="791">
        <v>8</v>
      </c>
      <c r="C11" s="791">
        <v>18</v>
      </c>
      <c r="D11" s="791">
        <v>18</v>
      </c>
      <c r="E11" s="465"/>
      <c r="F11" s="256"/>
    </row>
    <row r="12" spans="1:7" s="235" customFormat="1">
      <c r="A12" s="352" t="s">
        <v>722</v>
      </c>
      <c r="B12" s="791">
        <v>3</v>
      </c>
      <c r="C12" s="791">
        <v>6</v>
      </c>
      <c r="D12" s="791">
        <v>0</v>
      </c>
      <c r="E12" s="465"/>
      <c r="F12" s="352"/>
    </row>
    <row r="13" spans="1:7" s="235" customFormat="1">
      <c r="A13" s="352" t="s">
        <v>725</v>
      </c>
      <c r="B13" s="791">
        <v>79</v>
      </c>
      <c r="C13" s="791">
        <v>91</v>
      </c>
      <c r="D13" s="791">
        <v>53</v>
      </c>
      <c r="E13" s="465"/>
      <c r="F13" s="352"/>
    </row>
    <row r="14" spans="1:7" s="235" customFormat="1">
      <c r="A14" s="352" t="s">
        <v>720</v>
      </c>
      <c r="B14" s="791">
        <v>10</v>
      </c>
      <c r="C14" s="791">
        <v>47</v>
      </c>
      <c r="D14" s="791">
        <v>691</v>
      </c>
      <c r="E14" s="465"/>
      <c r="F14" s="256"/>
    </row>
    <row r="15" spans="1:7" s="235" customFormat="1">
      <c r="A15" s="14" t="s">
        <v>85</v>
      </c>
      <c r="B15" s="791">
        <v>0</v>
      </c>
      <c r="C15" s="791">
        <v>0</v>
      </c>
      <c r="D15" s="791">
        <v>0</v>
      </c>
      <c r="E15" s="465"/>
      <c r="F15" s="14"/>
    </row>
    <row r="16" spans="1:7" s="235" customFormat="1">
      <c r="A16" s="582" t="s">
        <v>86</v>
      </c>
      <c r="B16" s="795">
        <v>175</v>
      </c>
      <c r="C16" s="795">
        <v>294</v>
      </c>
      <c r="D16" s="795">
        <v>1104</v>
      </c>
      <c r="E16" s="161"/>
    </row>
    <row r="17" spans="1:5" s="235" customFormat="1">
      <c r="A17" s="146" t="s">
        <v>87</v>
      </c>
      <c r="B17" s="791">
        <v>18</v>
      </c>
      <c r="C17" s="791">
        <v>59</v>
      </c>
      <c r="D17" s="791">
        <v>71</v>
      </c>
      <c r="E17" s="470"/>
    </row>
    <row r="18" spans="1:5" s="235" customFormat="1">
      <c r="A18" s="242" t="s">
        <v>88</v>
      </c>
      <c r="B18" s="795">
        <v>193</v>
      </c>
      <c r="C18" s="795">
        <v>353</v>
      </c>
      <c r="D18" s="795">
        <v>1175</v>
      </c>
      <c r="E18" s="134"/>
    </row>
    <row r="19" spans="1:5" s="235" customFormat="1">
      <c r="A19" s="108"/>
      <c r="B19" s="108"/>
      <c r="C19" s="108"/>
      <c r="D19" s="108"/>
      <c r="E19" s="244"/>
    </row>
    <row r="20" spans="1:5" s="235" customFormat="1">
      <c r="A20" s="108"/>
      <c r="B20" s="108"/>
      <c r="C20" s="108"/>
      <c r="D20" s="108"/>
      <c r="E20" s="244"/>
    </row>
    <row r="21" spans="1:5" s="235" customFormat="1" ht="12.75">
      <c r="A21" s="108"/>
      <c r="B21" s="252"/>
      <c r="C21" s="74"/>
      <c r="D21" s="108"/>
      <c r="E21" s="244"/>
    </row>
    <row r="22" spans="1:5" s="235" customFormat="1">
      <c r="A22" s="108"/>
      <c r="B22" s="74"/>
      <c r="C22" s="74"/>
      <c r="D22" s="108"/>
      <c r="E22" s="244"/>
    </row>
    <row r="24" spans="1:5">
      <c r="A24" s="464" t="s">
        <v>847</v>
      </c>
      <c r="B24" s="256"/>
      <c r="C24" s="256"/>
      <c r="D24" s="256"/>
    </row>
    <row r="25" spans="1:5">
      <c r="A25" s="145" t="s">
        <v>59</v>
      </c>
      <c r="B25" s="317" t="s">
        <v>723</v>
      </c>
      <c r="C25" s="317" t="s">
        <v>724</v>
      </c>
      <c r="D25" s="317" t="s">
        <v>715</v>
      </c>
    </row>
    <row r="26" spans="1:5">
      <c r="A26" s="256" t="s">
        <v>81</v>
      </c>
      <c r="B26" s="681">
        <v>14</v>
      </c>
      <c r="C26" s="682">
        <v>15</v>
      </c>
      <c r="D26" s="682">
        <v>0</v>
      </c>
    </row>
    <row r="27" spans="1:5">
      <c r="A27" s="256" t="s">
        <v>82</v>
      </c>
      <c r="B27" s="681">
        <v>17</v>
      </c>
      <c r="C27" s="682">
        <v>11</v>
      </c>
      <c r="D27" s="682">
        <v>83</v>
      </c>
    </row>
    <row r="28" spans="1:5">
      <c r="A28" s="256" t="s">
        <v>80</v>
      </c>
      <c r="B28" s="681">
        <v>2</v>
      </c>
      <c r="C28" s="682">
        <v>6</v>
      </c>
      <c r="D28" s="682">
        <v>6</v>
      </c>
    </row>
    <row r="29" spans="1:5">
      <c r="A29" s="256" t="s">
        <v>84</v>
      </c>
      <c r="B29" s="681">
        <v>59</v>
      </c>
      <c r="C29" s="683">
        <v>72</v>
      </c>
      <c r="D29" s="683">
        <v>128</v>
      </c>
    </row>
    <row r="30" spans="1:5">
      <c r="A30" s="256" t="s">
        <v>83</v>
      </c>
      <c r="B30" s="681">
        <v>24</v>
      </c>
      <c r="C30" s="683">
        <v>28</v>
      </c>
      <c r="D30" s="683">
        <v>16</v>
      </c>
    </row>
    <row r="31" spans="1:5">
      <c r="A31" s="352" t="s">
        <v>719</v>
      </c>
      <c r="B31" s="681">
        <v>14</v>
      </c>
      <c r="C31" s="682">
        <v>9</v>
      </c>
      <c r="D31" s="682">
        <v>705</v>
      </c>
    </row>
    <row r="32" spans="1:5">
      <c r="A32" s="256" t="s">
        <v>721</v>
      </c>
      <c r="B32" s="681">
        <v>18</v>
      </c>
      <c r="C32" s="682">
        <v>21</v>
      </c>
      <c r="D32" s="682">
        <v>12</v>
      </c>
    </row>
    <row r="33" spans="1:4">
      <c r="A33" s="352" t="s">
        <v>722</v>
      </c>
      <c r="B33" s="681">
        <v>4</v>
      </c>
      <c r="C33" s="682">
        <v>3</v>
      </c>
      <c r="D33" s="682">
        <v>0</v>
      </c>
    </row>
    <row r="34" spans="1:4">
      <c r="A34" s="352" t="s">
        <v>725</v>
      </c>
      <c r="B34" s="681">
        <v>100</v>
      </c>
      <c r="C34" s="682">
        <v>75</v>
      </c>
      <c r="D34" s="682">
        <v>62</v>
      </c>
    </row>
    <row r="35" spans="1:4">
      <c r="A35" s="352" t="s">
        <v>720</v>
      </c>
      <c r="B35" s="681">
        <v>23</v>
      </c>
      <c r="C35" s="682">
        <v>37</v>
      </c>
      <c r="D35" s="682">
        <v>454</v>
      </c>
    </row>
    <row r="36" spans="1:4">
      <c r="A36" s="14" t="s">
        <v>85</v>
      </c>
      <c r="B36" s="681">
        <v>0</v>
      </c>
      <c r="C36" s="682">
        <v>0</v>
      </c>
      <c r="D36" s="684">
        <v>0</v>
      </c>
    </row>
    <row r="37" spans="1:4">
      <c r="A37" s="582" t="s">
        <v>86</v>
      </c>
      <c r="B37" s="583">
        <v>275</v>
      </c>
      <c r="C37" s="583">
        <v>277</v>
      </c>
      <c r="D37" s="583">
        <v>1466</v>
      </c>
    </row>
    <row r="38" spans="1:4">
      <c r="A38" s="146" t="s">
        <v>87</v>
      </c>
      <c r="B38" s="147">
        <v>13</v>
      </c>
      <c r="C38" s="147">
        <v>54</v>
      </c>
      <c r="D38" s="147">
        <v>93</v>
      </c>
    </row>
    <row r="39" spans="1:4">
      <c r="A39" s="242" t="s">
        <v>88</v>
      </c>
      <c r="B39" s="384">
        <v>288</v>
      </c>
      <c r="C39" s="384">
        <v>331</v>
      </c>
      <c r="D39" s="384">
        <v>1559</v>
      </c>
    </row>
    <row r="40" spans="1:4">
      <c r="A40" s="108"/>
      <c r="B40" s="108"/>
      <c r="C40" s="108"/>
      <c r="D40" s="108"/>
    </row>
    <row r="43" spans="1:4">
      <c r="B43" s="256"/>
    </row>
    <row r="44" spans="1:4">
      <c r="B44" s="256"/>
    </row>
    <row r="45" spans="1:4">
      <c r="B45" s="256"/>
    </row>
    <row r="46" spans="1:4">
      <c r="B46" s="256"/>
    </row>
    <row r="47" spans="1:4">
      <c r="B47" s="256"/>
    </row>
    <row r="48" spans="1:4">
      <c r="B48" s="256"/>
    </row>
    <row r="49" spans="2:2">
      <c r="B49" s="256"/>
    </row>
    <row r="50" spans="2:2">
      <c r="B50" s="256"/>
    </row>
    <row r="51" spans="2:2">
      <c r="B51" s="256"/>
    </row>
    <row r="52" spans="2:2">
      <c r="B52" s="256"/>
    </row>
    <row r="53" spans="2:2">
      <c r="B53" s="256"/>
    </row>
    <row r="54" spans="2:2">
      <c r="B54" s="256"/>
    </row>
    <row r="55" spans="2:2">
      <c r="B55" s="256"/>
    </row>
  </sheetData>
  <phoneticPr fontId="4" type="noConversion"/>
  <hyperlinks>
    <hyperlink ref="F1" location="Contents!A1" display="Innholdsfortegnelse" xr:uid="{17EF5ED8-4372-4902-8BF4-CD0C84A24814}"/>
  </hyperlinks>
  <pageMargins left="0.74803149606299213" right="0.74803149606299213" top="0.98425196850393704" bottom="0.98425196850393704" header="0.51181102362204722" footer="0.51181102362204722"/>
  <pageSetup paperSize="9" scale="47" fitToHeight="0" orientation="portrait" r:id="rId1"/>
  <headerFooter>
    <oddHeader>&amp;R&amp;"Calibri"&amp;12&amp;KFF9100F O R T R O L I G&amp;1#</oddHeader>
    <oddFooter>&amp;R&amp;A&amp;L&amp;1#&amp;"Calibri"&amp;12&amp;KFF9100F O R T R O L I 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pageSetUpPr fitToPage="1"/>
  </sheetPr>
  <dimension ref="A1:L50"/>
  <sheetViews>
    <sheetView showGridLines="0" zoomScaleNormal="100" workbookViewId="0">
      <selection activeCell="L1" sqref="L1"/>
    </sheetView>
  </sheetViews>
  <sheetFormatPr baseColWidth="10" defaultColWidth="11" defaultRowHeight="12"/>
  <cols>
    <col min="1" max="1" width="61.75" style="235" bestFit="1" customWidth="1"/>
    <col min="2" max="4" width="11.5" style="235" customWidth="1"/>
    <col min="5" max="16384" width="11" style="16"/>
  </cols>
  <sheetData>
    <row r="1" spans="1:12" s="256" customFormat="1" ht="21">
      <c r="A1" s="544" t="s">
        <v>777</v>
      </c>
      <c r="B1" s="466"/>
      <c r="C1" s="466"/>
      <c r="D1" s="466"/>
      <c r="E1" s="466"/>
      <c r="F1" s="466"/>
      <c r="L1" s="881" t="s">
        <v>213</v>
      </c>
    </row>
    <row r="2" spans="1:12" s="256" customFormat="1" ht="12.75">
      <c r="A2" s="213" t="s">
        <v>210</v>
      </c>
      <c r="B2" s="257"/>
      <c r="C2" s="257"/>
      <c r="D2" s="257"/>
      <c r="E2" s="257"/>
      <c r="F2" s="466"/>
    </row>
    <row r="3" spans="1:12" s="256" customFormat="1" ht="12.75">
      <c r="A3" s="207"/>
      <c r="B3" s="257"/>
      <c r="C3" s="257"/>
      <c r="D3" s="257"/>
      <c r="E3" s="257"/>
      <c r="F3" s="466"/>
    </row>
    <row r="4" spans="1:12" s="256" customFormat="1">
      <c r="A4" s="466"/>
      <c r="B4" s="257"/>
      <c r="C4" s="257"/>
      <c r="D4" s="257"/>
      <c r="E4" s="257"/>
      <c r="F4" s="466"/>
    </row>
    <row r="5" spans="1:12" s="256" customFormat="1">
      <c r="A5" s="350"/>
      <c r="B5" s="96"/>
      <c r="C5" s="96"/>
      <c r="D5" s="96"/>
      <c r="E5" s="96"/>
      <c r="F5" s="466"/>
    </row>
    <row r="6" spans="1:12" s="256" customFormat="1" ht="12" customHeight="1">
      <c r="A6" s="689" t="s">
        <v>819</v>
      </c>
      <c r="B6" s="843" t="s">
        <v>965</v>
      </c>
      <c r="C6" s="843"/>
      <c r="D6" s="843"/>
      <c r="E6" s="843"/>
      <c r="F6" s="587"/>
      <c r="G6" s="843" t="s">
        <v>865</v>
      </c>
      <c r="H6" s="843"/>
      <c r="I6" s="843"/>
      <c r="J6" s="843"/>
    </row>
    <row r="7" spans="1:12" s="256" customFormat="1">
      <c r="A7" s="699"/>
      <c r="B7" s="588" t="s">
        <v>723</v>
      </c>
      <c r="C7" s="588" t="s">
        <v>724</v>
      </c>
      <c r="D7" s="588" t="s">
        <v>715</v>
      </c>
      <c r="E7" s="589" t="s">
        <v>6</v>
      </c>
      <c r="F7" s="590"/>
      <c r="G7" s="588" t="s">
        <v>723</v>
      </c>
      <c r="H7" s="588" t="s">
        <v>724</v>
      </c>
      <c r="I7" s="588" t="s">
        <v>715</v>
      </c>
      <c r="J7" s="591" t="s">
        <v>6</v>
      </c>
    </row>
    <row r="8" spans="1:12" s="256" customFormat="1" ht="12.75" customHeight="1">
      <c r="A8" s="592"/>
      <c r="B8" s="590"/>
      <c r="C8" s="590"/>
      <c r="D8" s="590"/>
      <c r="E8" s="593"/>
      <c r="F8" s="590"/>
      <c r="G8" s="590"/>
      <c r="H8" s="590"/>
      <c r="I8" s="590"/>
      <c r="J8" s="594"/>
    </row>
    <row r="9" spans="1:12" s="256" customFormat="1" ht="12.75" customHeight="1">
      <c r="A9" s="595" t="s">
        <v>815</v>
      </c>
      <c r="B9" s="596">
        <v>298</v>
      </c>
      <c r="C9" s="596">
        <v>357</v>
      </c>
      <c r="D9" s="596">
        <v>1560</v>
      </c>
      <c r="E9" s="597">
        <v>2215</v>
      </c>
      <c r="F9" s="596"/>
      <c r="G9" s="596">
        <v>146</v>
      </c>
      <c r="H9" s="596">
        <v>388</v>
      </c>
      <c r="I9" s="596">
        <v>892</v>
      </c>
      <c r="J9" s="598">
        <v>1426</v>
      </c>
    </row>
    <row r="10" spans="1:12" s="256" customFormat="1" ht="12.75" customHeight="1">
      <c r="A10" s="595" t="s">
        <v>816</v>
      </c>
      <c r="B10" s="599"/>
      <c r="C10" s="599"/>
      <c r="D10" s="599"/>
      <c r="E10" s="597"/>
      <c r="F10" s="599"/>
      <c r="G10" s="599"/>
      <c r="H10" s="599"/>
      <c r="I10" s="599"/>
      <c r="J10" s="598"/>
    </row>
    <row r="11" spans="1:12" s="256" customFormat="1" ht="12.75" customHeight="1">
      <c r="A11" s="473" t="s">
        <v>726</v>
      </c>
      <c r="B11" s="600">
        <v>-19</v>
      </c>
      <c r="C11" s="600">
        <v>19</v>
      </c>
      <c r="D11" s="600">
        <v>0</v>
      </c>
      <c r="E11" s="597">
        <v>0</v>
      </c>
      <c r="F11" s="600"/>
      <c r="G11" s="600">
        <v>-15</v>
      </c>
      <c r="H11" s="600">
        <v>15</v>
      </c>
      <c r="I11" s="600">
        <v>0</v>
      </c>
      <c r="J11" s="598">
        <v>0</v>
      </c>
    </row>
    <row r="12" spans="1:12" s="256" customFormat="1" ht="12.75" customHeight="1">
      <c r="A12" s="473" t="s">
        <v>727</v>
      </c>
      <c r="B12" s="600">
        <v>98</v>
      </c>
      <c r="C12" s="600">
        <v>-102</v>
      </c>
      <c r="D12" s="600">
        <v>4</v>
      </c>
      <c r="E12" s="597">
        <v>0</v>
      </c>
      <c r="F12" s="600"/>
      <c r="G12" s="600">
        <v>62</v>
      </c>
      <c r="H12" s="600">
        <v>-67</v>
      </c>
      <c r="I12" s="600">
        <v>5</v>
      </c>
      <c r="J12" s="598">
        <v>0</v>
      </c>
    </row>
    <row r="13" spans="1:12" s="256" customFormat="1" ht="12.75" customHeight="1">
      <c r="A13" s="473" t="s">
        <v>728</v>
      </c>
      <c r="B13" s="600">
        <v>0</v>
      </c>
      <c r="C13" s="600">
        <v>6</v>
      </c>
      <c r="D13" s="600">
        <v>-6</v>
      </c>
      <c r="E13" s="597">
        <v>0</v>
      </c>
      <c r="F13" s="600"/>
      <c r="G13" s="600">
        <v>5</v>
      </c>
      <c r="H13" s="600">
        <v>0</v>
      </c>
      <c r="I13" s="600">
        <v>-5</v>
      </c>
      <c r="J13" s="598">
        <v>0</v>
      </c>
    </row>
    <row r="14" spans="1:12" s="256" customFormat="1" ht="12.75" customHeight="1">
      <c r="A14" s="471" t="s">
        <v>729</v>
      </c>
      <c r="B14" s="600">
        <v>-182</v>
      </c>
      <c r="C14" s="600">
        <v>141</v>
      </c>
      <c r="D14" s="600">
        <v>-365</v>
      </c>
      <c r="E14" s="597">
        <v>-406</v>
      </c>
      <c r="F14" s="600"/>
      <c r="G14" s="600">
        <v>36</v>
      </c>
      <c r="H14" s="600">
        <v>161</v>
      </c>
      <c r="I14" s="600">
        <v>681</v>
      </c>
      <c r="J14" s="598">
        <v>878</v>
      </c>
    </row>
    <row r="15" spans="1:12" s="256" customFormat="1" ht="12.75" customHeight="1">
      <c r="A15" s="471" t="s">
        <v>730</v>
      </c>
      <c r="B15" s="600">
        <v>89</v>
      </c>
      <c r="C15" s="600">
        <v>44</v>
      </c>
      <c r="D15" s="600">
        <v>15</v>
      </c>
      <c r="E15" s="597">
        <v>148</v>
      </c>
      <c r="F15" s="600"/>
      <c r="G15" s="600">
        <v>111</v>
      </c>
      <c r="H15" s="600">
        <v>48</v>
      </c>
      <c r="I15" s="600">
        <v>12</v>
      </c>
      <c r="J15" s="598">
        <v>171</v>
      </c>
    </row>
    <row r="16" spans="1:12" s="256" customFormat="1" ht="12.75" customHeight="1">
      <c r="A16" s="471" t="s">
        <v>731</v>
      </c>
      <c r="B16" s="620">
        <v>-91</v>
      </c>
      <c r="C16" s="600">
        <v>-112</v>
      </c>
      <c r="D16" s="600">
        <v>-33</v>
      </c>
      <c r="E16" s="597">
        <v>-236</v>
      </c>
      <c r="F16" s="600"/>
      <c r="G16" s="600">
        <v>-47</v>
      </c>
      <c r="H16" s="600">
        <v>-188</v>
      </c>
      <c r="I16" s="600">
        <v>-25</v>
      </c>
      <c r="J16" s="598">
        <v>-260</v>
      </c>
    </row>
    <row r="17" spans="1:10" s="256" customFormat="1">
      <c r="A17" s="601" t="s">
        <v>817</v>
      </c>
      <c r="B17" s="602">
        <v>193</v>
      </c>
      <c r="C17" s="602">
        <v>353</v>
      </c>
      <c r="D17" s="602">
        <v>1175</v>
      </c>
      <c r="E17" s="603">
        <v>1721</v>
      </c>
      <c r="F17" s="604"/>
      <c r="G17" s="602">
        <v>298</v>
      </c>
      <c r="H17" s="602">
        <v>357</v>
      </c>
      <c r="I17" s="602">
        <v>1560</v>
      </c>
      <c r="J17" s="605">
        <v>2215</v>
      </c>
    </row>
    <row r="18" spans="1:10">
      <c r="A18" s="606"/>
      <c r="B18" s="604"/>
      <c r="C18" s="604"/>
      <c r="D18" s="604"/>
      <c r="E18" s="604"/>
      <c r="F18" s="604"/>
      <c r="G18" s="604"/>
      <c r="H18" s="604"/>
      <c r="I18" s="604"/>
      <c r="J18" s="604"/>
    </row>
    <row r="19" spans="1:10">
      <c r="A19" s="607"/>
      <c r="B19" s="608"/>
      <c r="C19" s="608"/>
      <c r="D19" s="608"/>
      <c r="E19" s="608"/>
      <c r="F19" s="608"/>
      <c r="G19" s="608"/>
      <c r="H19" s="608"/>
      <c r="I19" s="608"/>
      <c r="J19" s="608"/>
    </row>
    <row r="20" spans="1:10" ht="12" customHeight="1">
      <c r="A20" s="844" t="s">
        <v>818</v>
      </c>
      <c r="B20" s="843" t="s">
        <v>865</v>
      </c>
      <c r="C20" s="843"/>
      <c r="D20" s="843"/>
      <c r="E20" s="843"/>
      <c r="F20" s="587"/>
      <c r="G20" s="843" t="s">
        <v>814</v>
      </c>
      <c r="H20" s="843"/>
      <c r="I20" s="843"/>
      <c r="J20" s="843"/>
    </row>
    <row r="21" spans="1:10">
      <c r="A21" s="845"/>
      <c r="B21" s="588" t="s">
        <v>723</v>
      </c>
      <c r="C21" s="588" t="s">
        <v>724</v>
      </c>
      <c r="D21" s="609" t="s">
        <v>715</v>
      </c>
      <c r="E21" s="589" t="s">
        <v>6</v>
      </c>
      <c r="F21" s="590"/>
      <c r="G21" s="588" t="s">
        <v>723</v>
      </c>
      <c r="H21" s="588" t="s">
        <v>724</v>
      </c>
      <c r="I21" s="609" t="s">
        <v>715</v>
      </c>
      <c r="J21" s="610" t="s">
        <v>6</v>
      </c>
    </row>
    <row r="22" spans="1:10">
      <c r="A22" s="592"/>
      <c r="B22" s="590"/>
      <c r="C22" s="590"/>
      <c r="D22" s="590"/>
      <c r="E22" s="593"/>
      <c r="F22" s="590"/>
      <c r="G22" s="590"/>
      <c r="H22" s="590"/>
      <c r="I22" s="590"/>
      <c r="J22" s="594"/>
    </row>
    <row r="23" spans="1:10">
      <c r="A23" s="595" t="s">
        <v>815</v>
      </c>
      <c r="B23" s="596">
        <v>43</v>
      </c>
      <c r="C23" s="596">
        <v>47</v>
      </c>
      <c r="D23" s="596">
        <v>166</v>
      </c>
      <c r="E23" s="597">
        <v>256</v>
      </c>
      <c r="F23" s="596"/>
      <c r="G23" s="596">
        <v>21</v>
      </c>
      <c r="H23" s="596">
        <v>82</v>
      </c>
      <c r="I23" s="596">
        <v>27</v>
      </c>
      <c r="J23" s="598">
        <v>130</v>
      </c>
    </row>
    <row r="24" spans="1:10">
      <c r="A24" s="595" t="s">
        <v>816</v>
      </c>
      <c r="B24" s="599"/>
      <c r="C24" s="599"/>
      <c r="D24" s="599"/>
      <c r="E24" s="597"/>
      <c r="F24" s="599"/>
      <c r="G24" s="599"/>
      <c r="H24" s="599"/>
      <c r="I24" s="599"/>
      <c r="J24" s="598"/>
    </row>
    <row r="25" spans="1:10">
      <c r="A25" s="473" t="s">
        <v>726</v>
      </c>
      <c r="B25" s="600">
        <v>-2</v>
      </c>
      <c r="C25" s="600">
        <v>2</v>
      </c>
      <c r="D25" s="600">
        <v>0</v>
      </c>
      <c r="E25" s="597">
        <v>0</v>
      </c>
      <c r="F25" s="600"/>
      <c r="G25" s="600">
        <v>-2</v>
      </c>
      <c r="H25" s="600">
        <v>2</v>
      </c>
      <c r="I25" s="600">
        <v>0</v>
      </c>
      <c r="J25" s="598">
        <v>0</v>
      </c>
    </row>
    <row r="26" spans="1:10">
      <c r="A26" s="473" t="s">
        <v>727</v>
      </c>
      <c r="B26" s="600">
        <v>18</v>
      </c>
      <c r="C26" s="600">
        <v>-18</v>
      </c>
      <c r="D26" s="600">
        <v>0</v>
      </c>
      <c r="E26" s="597">
        <v>0</v>
      </c>
      <c r="F26" s="600"/>
      <c r="G26" s="600">
        <v>10</v>
      </c>
      <c r="H26" s="600">
        <v>-10</v>
      </c>
      <c r="I26" s="600">
        <v>0</v>
      </c>
      <c r="J26" s="598">
        <v>0</v>
      </c>
    </row>
    <row r="27" spans="1:10">
      <c r="A27" s="473" t="s">
        <v>728</v>
      </c>
      <c r="B27" s="600">
        <v>0</v>
      </c>
      <c r="C27" s="600">
        <v>0</v>
      </c>
      <c r="D27" s="600">
        <v>0</v>
      </c>
      <c r="E27" s="597">
        <v>0</v>
      </c>
      <c r="F27" s="600"/>
      <c r="G27" s="600">
        <v>0</v>
      </c>
      <c r="H27" s="600">
        <v>0</v>
      </c>
      <c r="I27" s="600">
        <v>0</v>
      </c>
      <c r="J27" s="598">
        <v>0</v>
      </c>
    </row>
    <row r="28" spans="1:10">
      <c r="A28" s="471" t="s">
        <v>729</v>
      </c>
      <c r="B28" s="600">
        <v>-37</v>
      </c>
      <c r="C28" s="600">
        <v>14</v>
      </c>
      <c r="D28" s="600">
        <v>-80</v>
      </c>
      <c r="E28" s="597">
        <v>-103</v>
      </c>
      <c r="F28" s="600"/>
      <c r="G28" s="600">
        <v>3</v>
      </c>
      <c r="H28" s="600">
        <v>12</v>
      </c>
      <c r="I28" s="600">
        <v>139</v>
      </c>
      <c r="J28" s="598">
        <v>154</v>
      </c>
    </row>
    <row r="29" spans="1:10">
      <c r="A29" s="471" t="s">
        <v>730</v>
      </c>
      <c r="B29" s="600">
        <v>18</v>
      </c>
      <c r="C29" s="600">
        <v>7</v>
      </c>
      <c r="D29" s="600">
        <v>1</v>
      </c>
      <c r="E29" s="597">
        <v>26</v>
      </c>
      <c r="F29" s="600"/>
      <c r="G29" s="600">
        <v>16</v>
      </c>
      <c r="H29" s="600">
        <v>4</v>
      </c>
      <c r="I29" s="600">
        <v>1</v>
      </c>
      <c r="J29" s="598">
        <v>21</v>
      </c>
    </row>
    <row r="30" spans="1:10">
      <c r="A30" s="471" t="s">
        <v>731</v>
      </c>
      <c r="B30" s="600">
        <v>-8</v>
      </c>
      <c r="C30" s="600">
        <v>-7</v>
      </c>
      <c r="D30" s="600">
        <v>-11</v>
      </c>
      <c r="E30" s="597">
        <v>-26</v>
      </c>
      <c r="F30" s="600"/>
      <c r="G30" s="600">
        <v>-5</v>
      </c>
      <c r="H30" s="600">
        <v>-43</v>
      </c>
      <c r="I30" s="600">
        <v>-1</v>
      </c>
      <c r="J30" s="598">
        <v>-49</v>
      </c>
    </row>
    <row r="31" spans="1:10">
      <c r="A31" s="601" t="str">
        <f>A17</f>
        <v>Balance 31/12/</v>
      </c>
      <c r="B31" s="602">
        <v>32</v>
      </c>
      <c r="C31" s="602">
        <v>45</v>
      </c>
      <c r="D31" s="602">
        <v>76</v>
      </c>
      <c r="E31" s="603">
        <v>153</v>
      </c>
      <c r="F31" s="604"/>
      <c r="G31" s="602">
        <v>43</v>
      </c>
      <c r="H31" s="602">
        <v>47</v>
      </c>
      <c r="I31" s="602">
        <v>166</v>
      </c>
      <c r="J31" s="605">
        <v>256</v>
      </c>
    </row>
    <row r="32" spans="1:10" s="256" customFormat="1">
      <c r="A32" s="611"/>
      <c r="B32" s="612"/>
      <c r="C32" s="612"/>
      <c r="D32" s="612"/>
      <c r="E32" s="614"/>
      <c r="F32" s="604"/>
      <c r="G32" s="612"/>
      <c r="H32" s="612"/>
      <c r="I32" s="612"/>
      <c r="J32" s="613"/>
    </row>
    <row r="33" spans="1:5">
      <c r="B33" s="474"/>
    </row>
    <row r="34" spans="1:5">
      <c r="A34" s="350"/>
      <c r="B34" s="474"/>
      <c r="C34" s="615"/>
      <c r="D34" s="615"/>
      <c r="E34" s="615"/>
    </row>
    <row r="35" spans="1:5">
      <c r="A35" s="616"/>
      <c r="B35" s="474"/>
      <c r="C35" s="474"/>
      <c r="D35" s="474"/>
      <c r="E35" s="474"/>
    </row>
    <row r="36" spans="1:5">
      <c r="A36" s="616"/>
      <c r="B36" s="474"/>
      <c r="C36" s="472"/>
      <c r="D36" s="472"/>
      <c r="E36" s="472"/>
    </row>
    <row r="37" spans="1:5">
      <c r="A37" s="617"/>
      <c r="B37" s="474"/>
      <c r="C37" s="474"/>
      <c r="D37" s="474"/>
      <c r="E37" s="474"/>
    </row>
    <row r="38" spans="1:5">
      <c r="A38" s="617"/>
      <c r="B38" s="474"/>
      <c r="C38" s="474"/>
      <c r="D38" s="474"/>
      <c r="E38" s="474"/>
    </row>
    <row r="39" spans="1:5">
      <c r="A39" s="617"/>
      <c r="B39" s="474"/>
      <c r="C39" s="474"/>
      <c r="D39" s="474"/>
      <c r="E39" s="474"/>
    </row>
    <row r="40" spans="1:5">
      <c r="A40" s="616"/>
      <c r="B40" s="474"/>
      <c r="C40" s="474"/>
      <c r="D40" s="474"/>
      <c r="E40" s="474"/>
    </row>
    <row r="41" spans="1:5">
      <c r="A41" s="616"/>
      <c r="B41" s="474"/>
      <c r="C41" s="474"/>
      <c r="D41" s="474"/>
      <c r="E41" s="474"/>
    </row>
    <row r="42" spans="1:5">
      <c r="A42" s="616"/>
      <c r="B42" s="474"/>
      <c r="C42" s="474"/>
      <c r="D42" s="474"/>
      <c r="E42" s="474"/>
    </row>
    <row r="43" spans="1:5">
      <c r="A43" s="618"/>
      <c r="B43" s="474"/>
      <c r="C43" s="474"/>
      <c r="D43" s="474"/>
      <c r="E43" s="474"/>
    </row>
    <row r="44" spans="1:5">
      <c r="A44" s="616"/>
      <c r="B44" s="474"/>
      <c r="C44" s="474"/>
      <c r="D44" s="474"/>
      <c r="E44" s="474"/>
    </row>
    <row r="45" spans="1:5">
      <c r="A45" s="618"/>
      <c r="B45" s="474"/>
      <c r="C45" s="474"/>
      <c r="D45" s="474"/>
      <c r="E45" s="474"/>
    </row>
    <row r="46" spans="1:5">
      <c r="A46" s="616"/>
      <c r="B46" s="474"/>
      <c r="C46" s="474"/>
      <c r="D46" s="474"/>
      <c r="E46" s="474"/>
    </row>
    <row r="47" spans="1:5">
      <c r="A47" s="616"/>
      <c r="B47" s="474"/>
      <c r="C47" s="474"/>
      <c r="D47" s="474"/>
      <c r="E47" s="474"/>
    </row>
    <row r="48" spans="1:5">
      <c r="A48" s="619"/>
      <c r="B48" s="474"/>
      <c r="C48" s="474"/>
      <c r="D48" s="474"/>
      <c r="E48" s="474"/>
    </row>
    <row r="49" spans="1:5">
      <c r="A49" s="14"/>
      <c r="B49" s="474"/>
      <c r="C49" s="14"/>
      <c r="D49" s="14"/>
      <c r="E49" s="14"/>
    </row>
    <row r="50" spans="1:5">
      <c r="A50" s="14"/>
      <c r="B50" s="474"/>
      <c r="C50" s="14"/>
      <c r="D50" s="14"/>
      <c r="E50" s="14"/>
    </row>
  </sheetData>
  <mergeCells count="5">
    <mergeCell ref="B6:E6"/>
    <mergeCell ref="G6:J6"/>
    <mergeCell ref="A20:A21"/>
    <mergeCell ref="B20:E20"/>
    <mergeCell ref="G20:J20"/>
  </mergeCells>
  <phoneticPr fontId="4" type="noConversion"/>
  <hyperlinks>
    <hyperlink ref="L1" location="Contents!A1" display="Innholdsfortegnelse" xr:uid="{9612CBE1-9DAF-453F-9B7B-4DE15D591F59}"/>
  </hyperlinks>
  <pageMargins left="0.75" right="0.75" top="1" bottom="1" header="0.5" footer="0.5"/>
  <pageSetup paperSize="9" scale="47" fitToHeight="0" orientation="portrait" r:id="rId1"/>
  <headerFooter>
    <oddHeader>&amp;R&amp;"Calibri"&amp;12&amp;KFF9100F O R T R O L I G&amp;1#</oddHeader>
    <oddFooter>&amp;R&amp;A&amp;L&amp;1#&amp;"Calibri"&amp;12&amp;KFF9100F O R T R O L I 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9">
    <pageSetUpPr fitToPage="1"/>
  </sheetPr>
  <dimension ref="A1:L61"/>
  <sheetViews>
    <sheetView showGridLines="0" zoomScaleNormal="100" workbookViewId="0">
      <selection activeCell="L1" sqref="L1"/>
    </sheetView>
  </sheetViews>
  <sheetFormatPr baseColWidth="10" defaultColWidth="11" defaultRowHeight="12"/>
  <cols>
    <col min="1" max="1" width="16.875" style="16" customWidth="1"/>
    <col min="2" max="4" width="5.5" style="16" bestFit="1" customWidth="1"/>
    <col min="5" max="16384" width="11" style="16"/>
  </cols>
  <sheetData>
    <row r="1" spans="1:12" ht="21">
      <c r="A1" s="544" t="s">
        <v>776</v>
      </c>
      <c r="B1" s="544"/>
      <c r="C1" s="544"/>
      <c r="D1" s="544"/>
      <c r="L1" s="881" t="s">
        <v>213</v>
      </c>
    </row>
    <row r="2" spans="1:12">
      <c r="A2" s="846" t="s">
        <v>930</v>
      </c>
      <c r="B2" s="846"/>
      <c r="C2" s="846"/>
      <c r="D2" s="846"/>
    </row>
    <row r="3" spans="1:12" ht="12.75" thickBot="1">
      <c r="A3" s="109" t="s">
        <v>966</v>
      </c>
      <c r="B3" s="781"/>
      <c r="C3" s="781"/>
      <c r="D3" s="781"/>
    </row>
    <row r="4" spans="1:12">
      <c r="A4" s="696" t="s">
        <v>163</v>
      </c>
      <c r="B4" s="621">
        <v>94</v>
      </c>
      <c r="C4" s="621">
        <v>172</v>
      </c>
      <c r="D4" s="621">
        <v>654</v>
      </c>
      <c r="F4" s="20"/>
    </row>
    <row r="5" spans="1:12">
      <c r="A5" s="25" t="s">
        <v>164</v>
      </c>
      <c r="B5" s="621">
        <v>20</v>
      </c>
      <c r="C5" s="621">
        <v>46</v>
      </c>
      <c r="D5" s="621">
        <v>48</v>
      </c>
    </row>
    <row r="6" spans="1:12">
      <c r="A6" s="25" t="s">
        <v>811</v>
      </c>
      <c r="B6" s="621">
        <v>33</v>
      </c>
      <c r="C6" s="621">
        <v>68</v>
      </c>
      <c r="D6" s="621">
        <v>265</v>
      </c>
    </row>
    <row r="7" spans="1:12">
      <c r="A7" s="622" t="s">
        <v>820</v>
      </c>
      <c r="B7" s="621">
        <v>28</v>
      </c>
      <c r="C7" s="621">
        <v>48</v>
      </c>
      <c r="D7" s="621">
        <v>90</v>
      </c>
    </row>
    <row r="8" spans="1:12">
      <c r="A8" s="622" t="s">
        <v>77</v>
      </c>
      <c r="B8" s="621">
        <v>18</v>
      </c>
      <c r="C8" s="621">
        <v>17</v>
      </c>
      <c r="D8" s="621">
        <v>120</v>
      </c>
    </row>
    <row r="9" spans="1:12">
      <c r="A9" s="623" t="s">
        <v>813</v>
      </c>
      <c r="B9" s="624">
        <v>193</v>
      </c>
      <c r="C9" s="624">
        <v>351</v>
      </c>
      <c r="D9" s="624">
        <v>1177</v>
      </c>
    </row>
    <row r="10" spans="1:12" s="256" customFormat="1" ht="12.75">
      <c r="A10" s="138"/>
      <c r="B10" s="254"/>
      <c r="C10"/>
      <c r="D10" s="243"/>
    </row>
    <row r="11" spans="1:12" s="256" customFormat="1">
      <c r="A11" s="138"/>
      <c r="B11" s="463"/>
      <c r="C11" s="463"/>
      <c r="D11" s="463"/>
    </row>
    <row r="12" spans="1:12" ht="12" customHeight="1">
      <c r="A12" s="88"/>
      <c r="B12" s="847" t="s">
        <v>723</v>
      </c>
      <c r="C12" s="847" t="s">
        <v>724</v>
      </c>
      <c r="D12" s="847" t="s">
        <v>715</v>
      </c>
    </row>
    <row r="13" spans="1:12" ht="12.75" thickBot="1">
      <c r="A13" s="692" t="s">
        <v>929</v>
      </c>
      <c r="B13" s="848"/>
      <c r="C13" s="848"/>
      <c r="D13" s="848"/>
    </row>
    <row r="14" spans="1:12">
      <c r="A14" s="696" t="s">
        <v>163</v>
      </c>
      <c r="B14" s="621">
        <v>153</v>
      </c>
      <c r="C14" s="621">
        <v>172</v>
      </c>
      <c r="D14" s="621">
        <v>1196</v>
      </c>
    </row>
    <row r="15" spans="1:12">
      <c r="A15" s="25" t="s">
        <v>164</v>
      </c>
      <c r="B15" s="621">
        <v>30</v>
      </c>
      <c r="C15" s="621">
        <v>45</v>
      </c>
      <c r="D15" s="621">
        <v>58</v>
      </c>
    </row>
    <row r="16" spans="1:12">
      <c r="A16" s="25" t="s">
        <v>811</v>
      </c>
      <c r="B16" s="621">
        <v>51</v>
      </c>
      <c r="C16" s="621">
        <v>64</v>
      </c>
      <c r="D16" s="621">
        <v>202</v>
      </c>
    </row>
    <row r="17" spans="1:4">
      <c r="A17" s="622" t="s">
        <v>820</v>
      </c>
      <c r="B17" s="621">
        <v>37</v>
      </c>
      <c r="C17" s="621">
        <v>33</v>
      </c>
      <c r="D17" s="621">
        <v>9</v>
      </c>
    </row>
    <row r="18" spans="1:4">
      <c r="A18" s="622" t="s">
        <v>77</v>
      </c>
      <c r="B18" s="621">
        <v>27</v>
      </c>
      <c r="C18" s="621">
        <v>43</v>
      </c>
      <c r="D18" s="621">
        <v>95</v>
      </c>
    </row>
    <row r="19" spans="1:4">
      <c r="A19" s="623" t="s">
        <v>813</v>
      </c>
      <c r="B19" s="624">
        <v>298</v>
      </c>
      <c r="C19" s="624">
        <v>357</v>
      </c>
      <c r="D19" s="624">
        <v>1560</v>
      </c>
    </row>
    <row r="24" spans="1:4">
      <c r="A24" s="138"/>
      <c r="B24" s="280"/>
      <c r="C24" s="280"/>
      <c r="D24" s="280"/>
    </row>
    <row r="34" spans="2:2">
      <c r="B34" s="256"/>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sheetData>
  <mergeCells count="4">
    <mergeCell ref="A2:D2"/>
    <mergeCell ref="D12:D13"/>
    <mergeCell ref="B12:B13"/>
    <mergeCell ref="C12:C13"/>
  </mergeCells>
  <phoneticPr fontId="4" type="noConversion"/>
  <hyperlinks>
    <hyperlink ref="L1" location="Contents!A1" display="Innholdsfortegnelse" xr:uid="{C7E59825-3419-4201-B241-DF0572C390C2}"/>
  </hyperlinks>
  <pageMargins left="0.74803149606299213" right="0.74803149606299213" top="0.98425196850393704" bottom="0.98425196850393704" header="0.51181102362204722" footer="0.51181102362204722"/>
  <pageSetup paperSize="9" fitToHeight="0" orientation="portrait" r:id="rId1"/>
  <headerFooter>
    <oddHeader>&amp;R&amp;"Calibri"&amp;12&amp;KFF9100F O R T R O L I G&amp;1#</oddHeader>
    <oddFooter>&amp;R&amp;A&amp;L&amp;1#&amp;"Calibri"&amp;12&amp;KFF9100F O R T R O L I 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pageSetUpPr fitToPage="1"/>
  </sheetPr>
  <dimension ref="A1:G64"/>
  <sheetViews>
    <sheetView showGridLines="0" zoomScaleNormal="100" workbookViewId="0">
      <selection activeCell="G1" sqref="G1"/>
    </sheetView>
  </sheetViews>
  <sheetFormatPr baseColWidth="10" defaultColWidth="11" defaultRowHeight="12"/>
  <cols>
    <col min="1" max="1" width="66" style="16" bestFit="1" customWidth="1"/>
    <col min="2" max="2" width="14" style="16" customWidth="1"/>
    <col min="3" max="3" width="11" style="16" customWidth="1"/>
    <col min="4" max="4" width="17" style="16" customWidth="1"/>
    <col min="5" max="5" width="12.625" style="16" customWidth="1"/>
    <col min="6" max="16384" width="11" style="16"/>
  </cols>
  <sheetData>
    <row r="1" spans="1:7" s="466" customFormat="1" ht="21">
      <c r="A1" s="544" t="s">
        <v>733</v>
      </c>
      <c r="B1" s="544"/>
      <c r="C1" s="544"/>
      <c r="D1" s="544"/>
      <c r="E1" s="544"/>
      <c r="G1" s="881" t="s">
        <v>213</v>
      </c>
    </row>
    <row r="2" spans="1:7" s="466" customFormat="1" ht="12.75">
      <c r="A2" s="213" t="s">
        <v>210</v>
      </c>
      <c r="B2" s="468"/>
      <c r="C2" s="468"/>
      <c r="D2" s="468"/>
      <c r="E2" s="468"/>
    </row>
    <row r="3" spans="1:7" s="466" customFormat="1"/>
    <row r="4" spans="1:7" s="466" customFormat="1">
      <c r="A4" s="475" t="s">
        <v>967</v>
      </c>
    </row>
    <row r="5" spans="1:7" s="466" customFormat="1" ht="24.75" thickBot="1">
      <c r="A5" s="225" t="s">
        <v>732</v>
      </c>
      <c r="B5" s="482">
        <v>44197</v>
      </c>
      <c r="C5" s="557" t="s">
        <v>734</v>
      </c>
      <c r="D5" s="557" t="s">
        <v>735</v>
      </c>
      <c r="E5" s="557" t="s">
        <v>968</v>
      </c>
    </row>
    <row r="6" spans="1:7" s="466" customFormat="1">
      <c r="A6" s="625"/>
      <c r="B6" s="626"/>
      <c r="C6" s="590"/>
      <c r="D6" s="590"/>
      <c r="E6" s="627"/>
    </row>
    <row r="7" spans="1:7" s="466" customFormat="1">
      <c r="A7" s="698" t="s">
        <v>736</v>
      </c>
      <c r="B7" s="584">
        <v>2035</v>
      </c>
      <c r="C7" s="584">
        <v>-444</v>
      </c>
      <c r="D7" s="584">
        <v>-96</v>
      </c>
      <c r="E7" s="584">
        <v>1495</v>
      </c>
    </row>
    <row r="8" spans="1:7" s="796" customFormat="1">
      <c r="A8" s="698" t="s">
        <v>969</v>
      </c>
      <c r="B8" s="584">
        <v>226</v>
      </c>
      <c r="C8" s="584">
        <v>-9</v>
      </c>
      <c r="D8" s="584">
        <v>-6</v>
      </c>
      <c r="E8" s="584">
        <v>211</v>
      </c>
    </row>
    <row r="9" spans="1:7" s="466" customFormat="1">
      <c r="A9" s="476" t="s">
        <v>737</v>
      </c>
      <c r="B9" s="584">
        <v>210</v>
      </c>
      <c r="C9" s="584">
        <v>-41</v>
      </c>
      <c r="D9" s="584">
        <v>-1</v>
      </c>
      <c r="E9" s="584">
        <v>168</v>
      </c>
    </row>
    <row r="10" spans="1:7" s="466" customFormat="1">
      <c r="A10" s="477" t="s">
        <v>742</v>
      </c>
      <c r="B10" s="585">
        <v>0</v>
      </c>
      <c r="C10" s="585">
        <v>0</v>
      </c>
      <c r="D10" s="585">
        <v>0</v>
      </c>
      <c r="E10" s="585">
        <v>0</v>
      </c>
      <c r="G10" s="17"/>
    </row>
    <row r="11" spans="1:7" s="466" customFormat="1">
      <c r="A11" s="478" t="s">
        <v>743</v>
      </c>
      <c r="B11" s="714">
        <f>SUM(B7:B10)</f>
        <v>2471</v>
      </c>
      <c r="C11" s="714">
        <f t="shared" ref="C11:E11" si="0">SUM(C7:C10)</f>
        <v>-494</v>
      </c>
      <c r="D11" s="714">
        <f t="shared" si="0"/>
        <v>-103</v>
      </c>
      <c r="E11" s="714">
        <f t="shared" si="0"/>
        <v>1874</v>
      </c>
    </row>
    <row r="12" spans="1:7" s="466" customFormat="1">
      <c r="A12" s="629"/>
      <c r="B12" s="630"/>
      <c r="C12" s="630"/>
      <c r="D12" s="630"/>
      <c r="E12" s="631"/>
    </row>
    <row r="13" spans="1:7" s="466" customFormat="1">
      <c r="A13" s="479" t="s">
        <v>744</v>
      </c>
      <c r="B13" s="630"/>
      <c r="C13" s="630"/>
      <c r="D13" s="630"/>
      <c r="E13" s="631"/>
    </row>
    <row r="14" spans="1:7" s="466" customFormat="1">
      <c r="A14" s="480" t="s">
        <v>745</v>
      </c>
      <c r="B14" s="715">
        <v>2215</v>
      </c>
      <c r="C14" s="715">
        <v>-494</v>
      </c>
      <c r="D14" s="715">
        <v>0</v>
      </c>
      <c r="E14" s="715">
        <v>1721</v>
      </c>
    </row>
    <row r="15" spans="1:7" s="466" customFormat="1">
      <c r="A15" s="481" t="s">
        <v>746</v>
      </c>
      <c r="B15" s="716">
        <v>256</v>
      </c>
      <c r="C15" s="716">
        <v>0</v>
      </c>
      <c r="D15" s="716">
        <v>-103</v>
      </c>
      <c r="E15" s="584">
        <v>153</v>
      </c>
    </row>
    <row r="16" spans="1:7" s="466" customFormat="1">
      <c r="A16" s="478" t="s">
        <v>743</v>
      </c>
      <c r="B16" s="714">
        <f>B14+B15</f>
        <v>2471</v>
      </c>
      <c r="C16" s="714">
        <f>C14+C15</f>
        <v>-494</v>
      </c>
      <c r="D16" s="714">
        <f>D14+D15</f>
        <v>-103</v>
      </c>
      <c r="E16" s="628">
        <f>E14+E15</f>
        <v>1874</v>
      </c>
    </row>
    <row r="17" spans="1:5" s="466" customFormat="1"/>
    <row r="18" spans="1:5" s="466" customFormat="1">
      <c r="A18" s="468"/>
      <c r="B18" s="468"/>
      <c r="C18" s="468"/>
      <c r="D18" s="468"/>
      <c r="E18" s="468"/>
    </row>
    <row r="19" spans="1:5">
      <c r="A19" s="379"/>
      <c r="B19" s="66"/>
      <c r="C19" s="66"/>
      <c r="D19" s="66"/>
      <c r="E19" s="66"/>
    </row>
    <row r="20" spans="1:5">
      <c r="A20" s="328"/>
      <c r="B20" s="150"/>
      <c r="C20" s="150"/>
      <c r="D20" s="91"/>
      <c r="E20" s="91"/>
    </row>
    <row r="21" spans="1:5">
      <c r="A21" s="328"/>
      <c r="B21" s="91"/>
      <c r="C21" s="91"/>
      <c r="D21" s="91"/>
      <c r="E21" s="91"/>
    </row>
    <row r="22" spans="1:5">
      <c r="A22" s="475" t="s">
        <v>867</v>
      </c>
      <c r="B22" s="687"/>
      <c r="C22" s="687"/>
      <c r="D22" s="687"/>
      <c r="E22" s="687"/>
    </row>
    <row r="23" spans="1:5" ht="24.75" thickBot="1">
      <c r="A23" s="225" t="s">
        <v>732</v>
      </c>
      <c r="B23" s="482">
        <v>43831</v>
      </c>
      <c r="C23" s="686" t="s">
        <v>734</v>
      </c>
      <c r="D23" s="686" t="s">
        <v>735</v>
      </c>
      <c r="E23" s="686" t="s">
        <v>866</v>
      </c>
    </row>
    <row r="24" spans="1:5" s="256" customFormat="1">
      <c r="A24" s="625"/>
      <c r="B24" s="626"/>
      <c r="C24" s="590"/>
      <c r="D24" s="590"/>
      <c r="E24" s="627"/>
    </row>
    <row r="25" spans="1:5">
      <c r="A25" s="698" t="s">
        <v>736</v>
      </c>
      <c r="B25" s="584">
        <v>1240</v>
      </c>
      <c r="C25" s="584">
        <v>683</v>
      </c>
      <c r="D25" s="584">
        <v>112</v>
      </c>
      <c r="E25" s="584">
        <v>2035</v>
      </c>
    </row>
    <row r="26" spans="1:5" s="256" customFormat="1">
      <c r="A26" s="698" t="s">
        <v>969</v>
      </c>
      <c r="B26" s="584">
        <v>157</v>
      </c>
      <c r="C26" s="584">
        <v>56</v>
      </c>
      <c r="D26" s="584">
        <v>13</v>
      </c>
      <c r="E26" s="584">
        <v>226</v>
      </c>
    </row>
    <row r="27" spans="1:5">
      <c r="A27" s="476" t="s">
        <v>737</v>
      </c>
      <c r="B27" s="584">
        <v>159</v>
      </c>
      <c r="C27" s="584">
        <v>50</v>
      </c>
      <c r="D27" s="584">
        <v>1</v>
      </c>
      <c r="E27" s="584">
        <v>210</v>
      </c>
    </row>
    <row r="28" spans="1:5">
      <c r="A28" s="477" t="s">
        <v>742</v>
      </c>
      <c r="B28" s="585">
        <v>0</v>
      </c>
      <c r="C28" s="585">
        <v>0</v>
      </c>
      <c r="D28" s="585">
        <v>0</v>
      </c>
      <c r="E28" s="585">
        <v>0</v>
      </c>
    </row>
    <row r="29" spans="1:5">
      <c r="A29" s="478" t="s">
        <v>743</v>
      </c>
      <c r="B29" s="586">
        <f>SUM(B25:B28)</f>
        <v>1556</v>
      </c>
      <c r="C29" s="586">
        <f t="shared" ref="C29:E29" si="1">SUM(C25:C28)</f>
        <v>789</v>
      </c>
      <c r="D29" s="586">
        <f t="shared" si="1"/>
        <v>126</v>
      </c>
      <c r="E29" s="586">
        <f t="shared" si="1"/>
        <v>2471</v>
      </c>
    </row>
    <row r="30" spans="1:5">
      <c r="A30" s="629"/>
      <c r="B30" s="630"/>
      <c r="C30" s="630"/>
      <c r="D30" s="630"/>
      <c r="E30" s="631"/>
    </row>
    <row r="31" spans="1:5">
      <c r="A31" s="479" t="s">
        <v>744</v>
      </c>
      <c r="B31" s="630"/>
      <c r="C31" s="630"/>
      <c r="D31" s="630"/>
      <c r="E31" s="631"/>
    </row>
    <row r="32" spans="1:5">
      <c r="A32" s="480" t="s">
        <v>745</v>
      </c>
      <c r="B32" s="584">
        <v>1426</v>
      </c>
      <c r="C32" s="584">
        <v>789</v>
      </c>
      <c r="D32" s="584">
        <v>0</v>
      </c>
      <c r="E32" s="584">
        <v>2215</v>
      </c>
    </row>
    <row r="33" spans="1:5">
      <c r="A33" s="481" t="s">
        <v>746</v>
      </c>
      <c r="B33" s="585">
        <v>130</v>
      </c>
      <c r="C33" s="585">
        <v>0</v>
      </c>
      <c r="D33" s="585">
        <v>126</v>
      </c>
      <c r="E33" s="585">
        <v>256</v>
      </c>
    </row>
    <row r="34" spans="1:5">
      <c r="A34" s="478" t="s">
        <v>743</v>
      </c>
      <c r="B34" s="586">
        <f>SUM(B32:B33)</f>
        <v>1556</v>
      </c>
      <c r="C34" s="586">
        <f t="shared" ref="C34:E34" si="2">SUM(C32:C33)</f>
        <v>789</v>
      </c>
      <c r="D34" s="586">
        <f t="shared" si="2"/>
        <v>126</v>
      </c>
      <c r="E34" s="586">
        <f t="shared" si="2"/>
        <v>2471</v>
      </c>
    </row>
    <row r="37" spans="1:5">
      <c r="A37" s="20"/>
    </row>
    <row r="38" spans="1:5">
      <c r="A38" s="849"/>
      <c r="B38" s="849"/>
      <c r="C38" s="849"/>
      <c r="D38" s="849"/>
      <c r="E38" s="849"/>
    </row>
    <row r="43" spans="1:5">
      <c r="B43" s="256"/>
    </row>
    <row r="44" spans="1:5">
      <c r="B44" s="256"/>
    </row>
    <row r="45" spans="1:5">
      <c r="B45" s="256"/>
    </row>
    <row r="46" spans="1:5">
      <c r="B46" s="256"/>
    </row>
    <row r="47" spans="1:5">
      <c r="B47" s="256"/>
    </row>
    <row r="48" spans="1:5">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row r="63" spans="2:2">
      <c r="B63" s="256"/>
    </row>
    <row r="64" spans="2:2">
      <c r="B64" s="256"/>
    </row>
  </sheetData>
  <mergeCells count="1">
    <mergeCell ref="A38:E38"/>
  </mergeCells>
  <phoneticPr fontId="4" type="noConversion"/>
  <hyperlinks>
    <hyperlink ref="G1" location="Contents!A1" display="Innholdsfortegnelse" xr:uid="{110BCE2B-BCE9-45AF-8A81-9B0CE421253A}"/>
  </hyperlinks>
  <pageMargins left="0.74803149606299213" right="0.74803149606299213" top="0.98425196850393704" bottom="0.98425196850393704" header="0.51181102362204722" footer="0.51181102362204722"/>
  <pageSetup paperSize="9" scale="63" orientation="portrait" r:id="rId1"/>
  <headerFooter>
    <oddHeader>&amp;R&amp;"Calibri"&amp;12&amp;KFF9100F O R T R O L I G&amp;1#</oddHeader>
    <oddFooter>&amp;R&amp;A&amp;L&amp;1#&amp;"Calibri"&amp;12&amp;KFF9100F O R T R O L I G</oddFooter>
  </headerFooter>
  <rowBreaks count="1" manualBreakCount="1">
    <brk id="32"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4EEF-6628-47C1-95D1-D5D1933DDEC0}">
  <dimension ref="A1:M247"/>
  <sheetViews>
    <sheetView workbookViewId="0">
      <selection activeCell="M1" sqref="M1"/>
    </sheetView>
  </sheetViews>
  <sheetFormatPr baseColWidth="10" defaultColWidth="10" defaultRowHeight="12.75"/>
  <cols>
    <col min="1" max="1" width="41.125" style="205" bestFit="1" customWidth="1"/>
    <col min="2" max="2" width="13.125" style="205" bestFit="1" customWidth="1"/>
    <col min="3" max="3" width="14.875" style="205" bestFit="1" customWidth="1"/>
    <col min="4" max="4" width="14.25" style="205" bestFit="1" customWidth="1"/>
    <col min="5" max="5" width="14.125" style="205" bestFit="1" customWidth="1"/>
    <col min="6" max="6" width="11.75" style="205" customWidth="1"/>
    <col min="7" max="7" width="13.875" style="205" bestFit="1" customWidth="1"/>
    <col min="8" max="8" width="15.375" style="205" customWidth="1"/>
    <col min="9" max="9" width="10.875" style="205" bestFit="1" customWidth="1"/>
    <col min="10" max="10" width="13.5" style="205" customWidth="1"/>
    <col min="11" max="16384" width="10" style="205"/>
  </cols>
  <sheetData>
    <row r="1" spans="1:13" ht="21">
      <c r="A1" s="544" t="s">
        <v>747</v>
      </c>
      <c r="M1" s="881" t="s">
        <v>213</v>
      </c>
    </row>
    <row r="3" spans="1:13">
      <c r="A3" s="483">
        <v>2021</v>
      </c>
      <c r="B3" s="484"/>
    </row>
    <row r="4" spans="1:13" ht="38.25">
      <c r="A4" s="485" t="s">
        <v>542</v>
      </c>
      <c r="B4" s="485" t="s">
        <v>753</v>
      </c>
      <c r="C4" s="486" t="s">
        <v>754</v>
      </c>
      <c r="D4" s="486" t="s">
        <v>755</v>
      </c>
      <c r="E4" s="487" t="s">
        <v>34</v>
      </c>
      <c r="F4" s="487" t="s">
        <v>756</v>
      </c>
      <c r="G4" s="487" t="s">
        <v>757</v>
      </c>
      <c r="H4" s="487" t="s">
        <v>738</v>
      </c>
      <c r="I4" s="487" t="s">
        <v>821</v>
      </c>
      <c r="J4" s="487" t="s">
        <v>758</v>
      </c>
      <c r="K4" s="487" t="s">
        <v>759</v>
      </c>
    </row>
    <row r="5" spans="1:13">
      <c r="A5" s="488" t="s">
        <v>748</v>
      </c>
      <c r="B5" s="489" t="s">
        <v>104</v>
      </c>
      <c r="C5" s="490">
        <v>0</v>
      </c>
      <c r="D5" s="491">
        <v>0</v>
      </c>
      <c r="E5" s="491">
        <v>0</v>
      </c>
      <c r="F5" s="492">
        <v>0</v>
      </c>
      <c r="G5" s="493">
        <v>0</v>
      </c>
      <c r="H5" s="491">
        <v>0</v>
      </c>
      <c r="I5" s="491">
        <v>0</v>
      </c>
      <c r="J5" s="493">
        <v>0</v>
      </c>
      <c r="K5" s="491">
        <v>0</v>
      </c>
    </row>
    <row r="6" spans="1:13">
      <c r="A6" s="488" t="s">
        <v>748</v>
      </c>
      <c r="B6" s="489" t="s">
        <v>105</v>
      </c>
      <c r="C6" s="490">
        <v>219.262415</v>
      </c>
      <c r="D6" s="491">
        <v>52.573858999999999</v>
      </c>
      <c r="E6" s="491">
        <v>271.836274</v>
      </c>
      <c r="F6" s="492">
        <v>0.21749341664387301</v>
      </c>
      <c r="G6" s="495">
        <v>14.5166468842933</v>
      </c>
      <c r="H6" s="491">
        <v>47.771260999999996</v>
      </c>
      <c r="I6" s="491">
        <v>47.311838999999999</v>
      </c>
      <c r="J6" s="496">
        <v>0.17573541712096893</v>
      </c>
      <c r="K6" s="491">
        <v>8.5998000000000005E-2</v>
      </c>
    </row>
    <row r="7" spans="1:13">
      <c r="A7" s="516" t="s">
        <v>748</v>
      </c>
      <c r="B7" s="489" t="s">
        <v>106</v>
      </c>
      <c r="C7" s="490">
        <v>3870.285398</v>
      </c>
      <c r="D7" s="491">
        <v>1252.6416880000002</v>
      </c>
      <c r="E7" s="491">
        <v>4651.0158840000004</v>
      </c>
      <c r="F7" s="492">
        <v>0.37084810032972199</v>
      </c>
      <c r="G7" s="495">
        <v>27.871426398084399</v>
      </c>
      <c r="H7" s="491">
        <v>1577.975236</v>
      </c>
      <c r="I7" s="491">
        <v>1484.9839310000002</v>
      </c>
      <c r="J7" s="496">
        <v>0.33927539173289134</v>
      </c>
      <c r="K7" s="491">
        <v>4.8568829999999998</v>
      </c>
    </row>
    <row r="8" spans="1:13">
      <c r="A8" s="488" t="s">
        <v>748</v>
      </c>
      <c r="B8" s="489" t="s">
        <v>107</v>
      </c>
      <c r="C8" s="490">
        <v>3224.0294190000004</v>
      </c>
      <c r="D8" s="491">
        <v>1409.759239</v>
      </c>
      <c r="E8" s="491">
        <v>3836.61121</v>
      </c>
      <c r="F8" s="492">
        <v>0.62220524033760505</v>
      </c>
      <c r="G8" s="495">
        <v>23.4068335008592</v>
      </c>
      <c r="H8" s="491">
        <v>1410.874499</v>
      </c>
      <c r="I8" s="491">
        <v>1342.9422379999999</v>
      </c>
      <c r="J8" s="496">
        <v>0.36773976349821491</v>
      </c>
      <c r="K8" s="491">
        <v>5.5060570000000002</v>
      </c>
    </row>
    <row r="9" spans="1:13">
      <c r="A9" s="488" t="s">
        <v>748</v>
      </c>
      <c r="B9" s="489" t="s">
        <v>108</v>
      </c>
      <c r="C9" s="490">
        <v>3615.1971170000002</v>
      </c>
      <c r="D9" s="491">
        <v>1746.118827</v>
      </c>
      <c r="E9" s="491">
        <v>4403.9288919999999</v>
      </c>
      <c r="F9" s="492">
        <v>1.00627808690645</v>
      </c>
      <c r="G9" s="495">
        <v>27.821743855745101</v>
      </c>
      <c r="H9" s="491">
        <v>2186.6929799999998</v>
      </c>
      <c r="I9" s="491">
        <v>2077.2897799999996</v>
      </c>
      <c r="J9" s="496">
        <v>0.49653230867833914</v>
      </c>
      <c r="K9" s="491">
        <v>11.972541999999999</v>
      </c>
    </row>
    <row r="10" spans="1:13">
      <c r="A10" s="488" t="s">
        <v>748</v>
      </c>
      <c r="B10" s="489" t="s">
        <v>109</v>
      </c>
      <c r="C10" s="490">
        <v>3803.7330899999997</v>
      </c>
      <c r="D10" s="491">
        <v>1375.572568</v>
      </c>
      <c r="E10" s="491">
        <v>4770.511947</v>
      </c>
      <c r="F10" s="492">
        <v>1.7297533925438</v>
      </c>
      <c r="G10" s="495">
        <v>34.130375779677401</v>
      </c>
      <c r="H10" s="491">
        <v>3322.4040140000002</v>
      </c>
      <c r="I10" s="491">
        <v>3128.4045030000002</v>
      </c>
      <c r="J10" s="496">
        <v>0.69644601059836742</v>
      </c>
      <c r="K10" s="491">
        <v>27.846551999999999</v>
      </c>
    </row>
    <row r="11" spans="1:13">
      <c r="A11" s="488" t="s">
        <v>748</v>
      </c>
      <c r="B11" s="489" t="s">
        <v>110</v>
      </c>
      <c r="C11" s="490">
        <v>4567.077988</v>
      </c>
      <c r="D11" s="491">
        <v>1586.7610709999999</v>
      </c>
      <c r="E11" s="491">
        <v>5489.5970420000003</v>
      </c>
      <c r="F11" s="492">
        <v>3.79253293834021</v>
      </c>
      <c r="G11" s="495">
        <v>36.751240747990799</v>
      </c>
      <c r="H11" s="491">
        <v>5129.5692869999993</v>
      </c>
      <c r="I11" s="491">
        <v>4970.0110180000001</v>
      </c>
      <c r="J11" s="496">
        <v>0.9344163602090485</v>
      </c>
      <c r="K11" s="491">
        <v>77.260884000000004</v>
      </c>
    </row>
    <row r="12" spans="1:13">
      <c r="A12" s="488" t="s">
        <v>748</v>
      </c>
      <c r="B12" s="489" t="s">
        <v>111</v>
      </c>
      <c r="C12" s="490">
        <v>1625.650075</v>
      </c>
      <c r="D12" s="491">
        <v>375.70884799999999</v>
      </c>
      <c r="E12" s="491">
        <v>1832.2731349999999</v>
      </c>
      <c r="F12" s="492">
        <v>6.2582538651819704</v>
      </c>
      <c r="G12" s="495">
        <v>33.738197674644198</v>
      </c>
      <c r="H12" s="491">
        <v>1807.2543780000001</v>
      </c>
      <c r="I12" s="491">
        <v>1728.4676359999999</v>
      </c>
      <c r="J12" s="496">
        <v>0.9863455090171368</v>
      </c>
      <c r="K12" s="491">
        <v>39.181873000000003</v>
      </c>
    </row>
    <row r="13" spans="1:13">
      <c r="A13" s="488" t="s">
        <v>748</v>
      </c>
      <c r="B13" s="489" t="s">
        <v>739</v>
      </c>
      <c r="C13" s="490">
        <v>460.82138099999997</v>
      </c>
      <c r="D13" s="491">
        <v>406.624886</v>
      </c>
      <c r="E13" s="491">
        <v>588.2912070000001</v>
      </c>
      <c r="F13" s="492">
        <v>15.0813996443091</v>
      </c>
      <c r="G13" s="495">
        <v>58.025346960523201</v>
      </c>
      <c r="H13" s="491">
        <v>1358.2364580000001</v>
      </c>
      <c r="I13" s="491">
        <v>1245.1951040000001</v>
      </c>
      <c r="J13" s="496">
        <v>2.3087825244343656</v>
      </c>
      <c r="K13" s="491">
        <v>53.797372000000003</v>
      </c>
    </row>
    <row r="14" spans="1:13">
      <c r="A14" s="488" t="s">
        <v>748</v>
      </c>
      <c r="B14" s="489" t="s">
        <v>113</v>
      </c>
      <c r="C14" s="490">
        <v>22.384401</v>
      </c>
      <c r="D14" s="491">
        <v>3.6696430000000002</v>
      </c>
      <c r="E14" s="491">
        <v>24.288811000000003</v>
      </c>
      <c r="F14" s="492">
        <v>100</v>
      </c>
      <c r="G14" s="495">
        <v>48.550066942346398</v>
      </c>
      <c r="H14" s="491">
        <v>3.894838</v>
      </c>
      <c r="I14" s="491">
        <v>3.894838</v>
      </c>
      <c r="J14" s="496">
        <v>0.16035523517392433</v>
      </c>
      <c r="K14" s="491">
        <v>11.79224</v>
      </c>
    </row>
    <row r="15" spans="1:13">
      <c r="A15" s="488" t="s">
        <v>748</v>
      </c>
      <c r="B15" s="488" t="s">
        <v>114</v>
      </c>
      <c r="C15" s="78">
        <v>1816.717324</v>
      </c>
      <c r="D15" s="498">
        <v>1023.9969960000001</v>
      </c>
      <c r="E15" s="498">
        <v>2755.098215</v>
      </c>
      <c r="F15" s="500">
        <v>100</v>
      </c>
      <c r="G15" s="632">
        <v>31.846320259040201</v>
      </c>
      <c r="H15" s="498">
        <v>2506.0088369999999</v>
      </c>
      <c r="I15" s="498">
        <v>2506.0088369999999</v>
      </c>
      <c r="J15" s="501">
        <v>0.90958965577203565</v>
      </c>
      <c r="K15" s="498">
        <v>877.39758900000004</v>
      </c>
    </row>
    <row r="16" spans="1:13" s="508" customFormat="1">
      <c r="A16" s="502" t="s">
        <v>748</v>
      </c>
      <c r="B16" s="502" t="s">
        <v>740</v>
      </c>
      <c r="C16" s="503">
        <v>23225.158607999998</v>
      </c>
      <c r="D16" s="504">
        <v>9233.4276250000003</v>
      </c>
      <c r="E16" s="505">
        <v>28623.452617000003</v>
      </c>
      <c r="F16" s="506">
        <v>11.737944573501199</v>
      </c>
      <c r="G16" s="506">
        <v>31.280224129788301</v>
      </c>
      <c r="H16" s="505">
        <v>19350.681787999998</v>
      </c>
      <c r="I16" s="505">
        <v>18534.509724</v>
      </c>
      <c r="J16" s="507">
        <v>0.67604289555576769</v>
      </c>
      <c r="K16" s="504">
        <v>1109.6979899999999</v>
      </c>
    </row>
    <row r="17" spans="1:11">
      <c r="A17" s="509" t="s">
        <v>115</v>
      </c>
      <c r="B17" s="510" t="s">
        <v>104</v>
      </c>
      <c r="C17" s="511">
        <v>0</v>
      </c>
      <c r="D17" s="517">
        <v>0</v>
      </c>
      <c r="E17" s="513">
        <v>0</v>
      </c>
      <c r="F17" s="514">
        <v>0</v>
      </c>
      <c r="G17" s="514">
        <v>0</v>
      </c>
      <c r="H17" s="513">
        <v>0</v>
      </c>
      <c r="I17" s="491">
        <v>0</v>
      </c>
      <c r="J17" s="496">
        <v>0</v>
      </c>
      <c r="K17" s="513">
        <v>0</v>
      </c>
    </row>
    <row r="18" spans="1:11">
      <c r="A18" s="516" t="s">
        <v>115</v>
      </c>
      <c r="B18" s="489" t="s">
        <v>105</v>
      </c>
      <c r="C18" s="490">
        <v>794.89813399999991</v>
      </c>
      <c r="D18" s="517">
        <v>686.26516600000002</v>
      </c>
      <c r="E18" s="491">
        <v>1165.900089</v>
      </c>
      <c r="F18" s="494">
        <v>0.16462739973253401</v>
      </c>
      <c r="G18" s="494">
        <v>21.007159902532599</v>
      </c>
      <c r="H18" s="491">
        <v>218.68258799999998</v>
      </c>
      <c r="I18" s="491">
        <v>216.31713099999999</v>
      </c>
      <c r="J18" s="496">
        <v>0.18756546128027615</v>
      </c>
      <c r="K18" s="491">
        <v>0.41323000000000004</v>
      </c>
    </row>
    <row r="19" spans="1:11">
      <c r="A19" s="516" t="s">
        <v>115</v>
      </c>
      <c r="B19" s="489" t="s">
        <v>106</v>
      </c>
      <c r="C19" s="490">
        <v>8055.7618229999998</v>
      </c>
      <c r="D19" s="517">
        <v>1248.4366669999999</v>
      </c>
      <c r="E19" s="491">
        <v>8776.1774609999993</v>
      </c>
      <c r="F19" s="494">
        <v>0.36912646928528198</v>
      </c>
      <c r="G19" s="494">
        <v>26.531564651550301</v>
      </c>
      <c r="H19" s="491">
        <v>2753.8177390000001</v>
      </c>
      <c r="I19" s="491">
        <v>2675.2538100000002</v>
      </c>
      <c r="J19" s="496">
        <v>0.31378327879507317</v>
      </c>
      <c r="K19" s="491">
        <v>8.7907419999999998</v>
      </c>
    </row>
    <row r="20" spans="1:11">
      <c r="A20" s="516" t="s">
        <v>115</v>
      </c>
      <c r="B20" s="489" t="s">
        <v>107</v>
      </c>
      <c r="C20" s="490">
        <v>3177.6767620000001</v>
      </c>
      <c r="D20" s="517">
        <v>471.69273100000004</v>
      </c>
      <c r="E20" s="491">
        <v>3477.5804349999999</v>
      </c>
      <c r="F20" s="494">
        <v>0.58349071658496399</v>
      </c>
      <c r="G20" s="494">
        <v>25.714389464581899</v>
      </c>
      <c r="H20" s="491">
        <v>1307.7612960000001</v>
      </c>
      <c r="I20" s="491">
        <v>1252.077059</v>
      </c>
      <c r="J20" s="496">
        <v>0.37605493832380615</v>
      </c>
      <c r="K20" s="491">
        <v>5.2102389999999996</v>
      </c>
    </row>
    <row r="21" spans="1:11">
      <c r="A21" s="516" t="s">
        <v>115</v>
      </c>
      <c r="B21" s="489" t="s">
        <v>108</v>
      </c>
      <c r="C21" s="490">
        <v>8366.4234529999994</v>
      </c>
      <c r="D21" s="517">
        <v>854.655843</v>
      </c>
      <c r="E21" s="491">
        <v>8839.9791260000002</v>
      </c>
      <c r="F21" s="494">
        <v>0.98014303840563199</v>
      </c>
      <c r="G21" s="494">
        <v>23.861157554050099</v>
      </c>
      <c r="H21" s="491">
        <v>3815.2637370000002</v>
      </c>
      <c r="I21" s="491">
        <v>3690.71416</v>
      </c>
      <c r="J21" s="496">
        <v>0.43159193959843295</v>
      </c>
      <c r="K21" s="491">
        <v>20.785743999999998</v>
      </c>
    </row>
    <row r="22" spans="1:11">
      <c r="A22" s="516" t="s">
        <v>115</v>
      </c>
      <c r="B22" s="489" t="s">
        <v>109</v>
      </c>
      <c r="C22" s="490">
        <v>11435.468876000001</v>
      </c>
      <c r="D22" s="517">
        <v>1364.4399659999999</v>
      </c>
      <c r="E22" s="491">
        <v>12394.344031999999</v>
      </c>
      <c r="F22" s="494">
        <v>1.68787811972847</v>
      </c>
      <c r="G22" s="494">
        <v>26.079285032387599</v>
      </c>
      <c r="H22" s="491">
        <v>6897.7543150000001</v>
      </c>
      <c r="I22" s="491">
        <v>6730.895426</v>
      </c>
      <c r="J22" s="496">
        <v>0.55652435475336337</v>
      </c>
      <c r="K22" s="491">
        <v>54.872874000000003</v>
      </c>
    </row>
    <row r="23" spans="1:11">
      <c r="A23" s="516" t="s">
        <v>115</v>
      </c>
      <c r="B23" s="489" t="s">
        <v>110</v>
      </c>
      <c r="C23" s="490">
        <v>9665.5352870000006</v>
      </c>
      <c r="D23" s="517">
        <v>1105.780162</v>
      </c>
      <c r="E23" s="491">
        <v>10668.647899</v>
      </c>
      <c r="F23" s="494">
        <v>3.68958201382666</v>
      </c>
      <c r="G23" s="494">
        <v>29.8253865356101</v>
      </c>
      <c r="H23" s="491">
        <v>7944.854652</v>
      </c>
      <c r="I23" s="491">
        <v>7758.9390910000002</v>
      </c>
      <c r="J23" s="496">
        <v>0.7446918041736752</v>
      </c>
      <c r="K23" s="491">
        <v>118.82920900000001</v>
      </c>
    </row>
    <row r="24" spans="1:11">
      <c r="A24" s="516" t="s">
        <v>115</v>
      </c>
      <c r="B24" s="489" t="s">
        <v>111</v>
      </c>
      <c r="C24" s="490">
        <v>2051.0919450000001</v>
      </c>
      <c r="D24" s="517">
        <v>838.35274199999992</v>
      </c>
      <c r="E24" s="491">
        <v>2855.2366670000001</v>
      </c>
      <c r="F24" s="494">
        <v>7.0961068251089401</v>
      </c>
      <c r="G24" s="494">
        <v>29.9178078256306</v>
      </c>
      <c r="H24" s="491">
        <v>2497.8600339999998</v>
      </c>
      <c r="I24" s="491">
        <v>2399.7617620000001</v>
      </c>
      <c r="J24" s="496">
        <v>0.87483467233015888</v>
      </c>
      <c r="K24" s="491">
        <v>61.960191999999999</v>
      </c>
    </row>
    <row r="25" spans="1:11">
      <c r="A25" s="516" t="s">
        <v>115</v>
      </c>
      <c r="B25" s="489" t="s">
        <v>739</v>
      </c>
      <c r="C25" s="490">
        <v>667.02452700000003</v>
      </c>
      <c r="D25" s="517">
        <v>30.054057</v>
      </c>
      <c r="E25" s="491">
        <v>692.35193000000004</v>
      </c>
      <c r="F25" s="494">
        <v>15.0791744019548</v>
      </c>
      <c r="G25" s="494">
        <v>25.243439850019598</v>
      </c>
      <c r="H25" s="491">
        <v>762.42404599999998</v>
      </c>
      <c r="I25" s="491">
        <v>709.29912899999999</v>
      </c>
      <c r="J25" s="496">
        <v>1.1012088115360636</v>
      </c>
      <c r="K25" s="491">
        <v>26.044114</v>
      </c>
    </row>
    <row r="26" spans="1:11">
      <c r="A26" s="516" t="s">
        <v>115</v>
      </c>
      <c r="B26" s="489" t="s">
        <v>113</v>
      </c>
      <c r="C26" s="490">
        <v>41.783118999999999</v>
      </c>
      <c r="D26" s="517">
        <v>0.76225100000000001</v>
      </c>
      <c r="E26" s="491">
        <v>42.164245000000001</v>
      </c>
      <c r="F26" s="494">
        <v>100</v>
      </c>
      <c r="G26" s="494">
        <v>30.5123855532098</v>
      </c>
      <c r="H26" s="491">
        <v>4.112603</v>
      </c>
      <c r="I26" s="491">
        <v>4.112603</v>
      </c>
      <c r="J26" s="496">
        <v>9.753768862693972E-2</v>
      </c>
      <c r="K26" s="491">
        <v>12.865319</v>
      </c>
    </row>
    <row r="27" spans="1:11">
      <c r="A27" s="516" t="s">
        <v>115</v>
      </c>
      <c r="B27" s="488" t="s">
        <v>114</v>
      </c>
      <c r="C27" s="497">
        <v>122.35783000000001</v>
      </c>
      <c r="D27" s="518">
        <v>4.6665510000000001</v>
      </c>
      <c r="E27" s="498">
        <v>125.91088099999999</v>
      </c>
      <c r="F27" s="499">
        <v>100</v>
      </c>
      <c r="G27" s="499">
        <v>45.199005477532999</v>
      </c>
      <c r="H27" s="498">
        <v>18.534576000000001</v>
      </c>
      <c r="I27" s="498">
        <v>18.534576000000001</v>
      </c>
      <c r="J27" s="501">
        <v>0.14720392592598888</v>
      </c>
      <c r="K27" s="498">
        <v>56.910477</v>
      </c>
    </row>
    <row r="28" spans="1:11" s="508" customFormat="1">
      <c r="A28" s="519" t="s">
        <v>115</v>
      </c>
      <c r="B28" s="502" t="s">
        <v>740</v>
      </c>
      <c r="C28" s="520">
        <v>44378.021755999995</v>
      </c>
      <c r="D28" s="521">
        <v>6605.1061360000003</v>
      </c>
      <c r="E28" s="504">
        <v>49038.292764999991</v>
      </c>
      <c r="F28" s="506">
        <v>2.4861531167947901</v>
      </c>
      <c r="G28" s="506">
        <v>26.693496257566999</v>
      </c>
      <c r="H28" s="505">
        <v>26221.065586000004</v>
      </c>
      <c r="I28" s="505">
        <v>25455.904747000004</v>
      </c>
      <c r="J28" s="522">
        <v>0.53470592281129969</v>
      </c>
      <c r="K28" s="504">
        <v>366.68214</v>
      </c>
    </row>
    <row r="29" spans="1:11">
      <c r="A29" s="509" t="s">
        <v>749</v>
      </c>
      <c r="B29" s="510" t="s">
        <v>104</v>
      </c>
      <c r="C29" s="511">
        <v>0</v>
      </c>
      <c r="D29" s="512">
        <v>0</v>
      </c>
      <c r="E29" s="513">
        <v>0</v>
      </c>
      <c r="F29" s="515">
        <v>0</v>
      </c>
      <c r="G29" s="515">
        <v>0</v>
      </c>
      <c r="H29" s="523">
        <v>0</v>
      </c>
      <c r="I29" s="523">
        <v>0</v>
      </c>
      <c r="J29" s="515">
        <v>0</v>
      </c>
      <c r="K29" s="513">
        <v>0</v>
      </c>
    </row>
    <row r="30" spans="1:11">
      <c r="A30" s="516" t="s">
        <v>749</v>
      </c>
      <c r="B30" s="489" t="s">
        <v>105</v>
      </c>
      <c r="C30" s="490">
        <v>38.227982000000004</v>
      </c>
      <c r="D30" s="517">
        <v>0</v>
      </c>
      <c r="E30" s="491">
        <v>38.227982000000004</v>
      </c>
      <c r="F30" s="524">
        <v>0.15000007062889201</v>
      </c>
      <c r="G30" s="524">
        <v>18.5325607823086</v>
      </c>
      <c r="H30" s="523">
        <v>3.5164149999999998</v>
      </c>
      <c r="I30" s="523">
        <v>3.3018730000000001</v>
      </c>
      <c r="J30" s="496">
        <v>9.198536820489242E-2</v>
      </c>
      <c r="K30" s="491">
        <v>1.0627000000000001E-2</v>
      </c>
    </row>
    <row r="31" spans="1:11">
      <c r="A31" s="516" t="s">
        <v>749</v>
      </c>
      <c r="B31" s="489" t="s">
        <v>106</v>
      </c>
      <c r="C31" s="490">
        <v>1609.1386189999998</v>
      </c>
      <c r="D31" s="517">
        <v>96.808279999999996</v>
      </c>
      <c r="E31" s="491">
        <v>1649.854775</v>
      </c>
      <c r="F31" s="524">
        <v>0.41121782976322901</v>
      </c>
      <c r="G31" s="524">
        <v>17.509327025465002</v>
      </c>
      <c r="H31" s="523">
        <v>438.17990000000003</v>
      </c>
      <c r="I31" s="523">
        <v>438.17990000000003</v>
      </c>
      <c r="J31" s="496">
        <v>0.26558695143334665</v>
      </c>
      <c r="K31" s="491">
        <v>1.1962809999999999</v>
      </c>
    </row>
    <row r="32" spans="1:11">
      <c r="A32" s="516" t="s">
        <v>749</v>
      </c>
      <c r="B32" s="489" t="s">
        <v>107</v>
      </c>
      <c r="C32" s="490">
        <v>1719.297268</v>
      </c>
      <c r="D32" s="517">
        <v>936.70378200000005</v>
      </c>
      <c r="E32" s="491">
        <v>2147.511285</v>
      </c>
      <c r="F32" s="524">
        <v>0.61411691254511802</v>
      </c>
      <c r="G32" s="524">
        <v>23.145241818833998</v>
      </c>
      <c r="H32" s="523">
        <v>877.04932599999995</v>
      </c>
      <c r="I32" s="523">
        <v>877.04932599999995</v>
      </c>
      <c r="J32" s="496">
        <v>0.40840266224724397</v>
      </c>
      <c r="K32" s="491">
        <v>3.002783</v>
      </c>
    </row>
    <row r="33" spans="1:11">
      <c r="A33" s="516" t="s">
        <v>749</v>
      </c>
      <c r="B33" s="489" t="s">
        <v>108</v>
      </c>
      <c r="C33" s="490">
        <v>2408.7670120000002</v>
      </c>
      <c r="D33" s="517">
        <v>1545.7741740000001</v>
      </c>
      <c r="E33" s="491">
        <v>3216.9221790000001</v>
      </c>
      <c r="F33" s="524">
        <v>0.98320009748672299</v>
      </c>
      <c r="G33" s="524">
        <v>23.717957959343</v>
      </c>
      <c r="H33" s="523">
        <v>1583.352253</v>
      </c>
      <c r="I33" s="523">
        <v>1583.352253</v>
      </c>
      <c r="J33" s="496">
        <v>0.49219476409348356</v>
      </c>
      <c r="K33" s="491">
        <v>7.861726</v>
      </c>
    </row>
    <row r="34" spans="1:11">
      <c r="A34" s="516" t="s">
        <v>749</v>
      </c>
      <c r="B34" s="489" t="s">
        <v>109</v>
      </c>
      <c r="C34" s="490">
        <v>1598.165561</v>
      </c>
      <c r="D34" s="517">
        <v>283.49273599999998</v>
      </c>
      <c r="E34" s="491">
        <v>1781.4178440000001</v>
      </c>
      <c r="F34" s="524">
        <v>2.02706097963617</v>
      </c>
      <c r="G34" s="524">
        <v>25.819941826068298</v>
      </c>
      <c r="H34" s="523">
        <v>1193.7986170000001</v>
      </c>
      <c r="I34" s="523">
        <v>1187.944929</v>
      </c>
      <c r="J34" s="496">
        <v>0.67013958629685766</v>
      </c>
      <c r="K34" s="491">
        <v>9.5663070000000001</v>
      </c>
    </row>
    <row r="35" spans="1:11">
      <c r="A35" s="516" t="s">
        <v>749</v>
      </c>
      <c r="B35" s="489" t="s">
        <v>110</v>
      </c>
      <c r="C35" s="490">
        <v>1143.4534080000001</v>
      </c>
      <c r="D35" s="517">
        <v>1098.4886019999999</v>
      </c>
      <c r="E35" s="491">
        <v>1786.4021110000001</v>
      </c>
      <c r="F35" s="524">
        <v>3.2194769389186</v>
      </c>
      <c r="G35" s="524">
        <v>39.0654275262441</v>
      </c>
      <c r="H35" s="523">
        <v>2051.8679990000001</v>
      </c>
      <c r="I35" s="523">
        <v>2051.6578319999999</v>
      </c>
      <c r="J35" s="496">
        <v>1.1486036578021039</v>
      </c>
      <c r="K35" s="491">
        <v>22.448993999999999</v>
      </c>
    </row>
    <row r="36" spans="1:11">
      <c r="A36" s="516" t="s">
        <v>749</v>
      </c>
      <c r="B36" s="489" t="s">
        <v>111</v>
      </c>
      <c r="C36" s="490">
        <v>14.589877</v>
      </c>
      <c r="D36" s="517">
        <v>69.147263999999993</v>
      </c>
      <c r="E36" s="491">
        <v>51.170167999999997</v>
      </c>
      <c r="F36" s="524">
        <v>6.3351971015612101</v>
      </c>
      <c r="G36" s="524">
        <v>47.810403905650702</v>
      </c>
      <c r="H36" s="523">
        <v>92.072070000000011</v>
      </c>
      <c r="I36" s="523">
        <v>90.954755000000006</v>
      </c>
      <c r="J36" s="496">
        <v>1.7993310086455063</v>
      </c>
      <c r="K36" s="491">
        <v>1.578794</v>
      </c>
    </row>
    <row r="37" spans="1:11">
      <c r="A37" s="516" t="s">
        <v>749</v>
      </c>
      <c r="B37" s="489" t="s">
        <v>739</v>
      </c>
      <c r="C37" s="490">
        <v>0.54237199999999997</v>
      </c>
      <c r="D37" s="517">
        <v>1.8173109999999999</v>
      </c>
      <c r="E37" s="491">
        <v>1.451028</v>
      </c>
      <c r="F37" s="524">
        <v>12.0824684292791</v>
      </c>
      <c r="G37" s="524">
        <v>51.578536044790297</v>
      </c>
      <c r="H37" s="523">
        <v>3.3947430000000001</v>
      </c>
      <c r="I37" s="523">
        <v>3.2567199999999996</v>
      </c>
      <c r="J37" s="496">
        <v>2.339543413359356</v>
      </c>
      <c r="K37" s="491">
        <v>8.6724000000000009E-2</v>
      </c>
    </row>
    <row r="38" spans="1:11">
      <c r="A38" s="516" t="s">
        <v>749</v>
      </c>
      <c r="B38" s="489" t="s">
        <v>113</v>
      </c>
      <c r="C38" s="490">
        <v>3.7121200000000001</v>
      </c>
      <c r="D38" s="517">
        <v>0</v>
      </c>
      <c r="E38" s="491">
        <v>3.7121200000000001</v>
      </c>
      <c r="F38" s="524">
        <v>0</v>
      </c>
      <c r="G38" s="524">
        <v>0</v>
      </c>
      <c r="H38" s="523">
        <v>0</v>
      </c>
      <c r="I38" s="523">
        <v>0</v>
      </c>
      <c r="J38" s="523">
        <v>0</v>
      </c>
      <c r="K38" s="523">
        <v>1.012778</v>
      </c>
    </row>
    <row r="39" spans="1:11">
      <c r="A39" s="525" t="s">
        <v>749</v>
      </c>
      <c r="B39" s="526" t="s">
        <v>114</v>
      </c>
      <c r="C39" s="527">
        <v>441.29584399999999</v>
      </c>
      <c r="D39" s="528">
        <v>227.21098599999999</v>
      </c>
      <c r="E39" s="491">
        <v>620.57616200000007</v>
      </c>
      <c r="F39" s="530">
        <v>100</v>
      </c>
      <c r="G39" s="530">
        <v>31.135283762317599</v>
      </c>
      <c r="H39" s="523">
        <v>880.64546200000007</v>
      </c>
      <c r="I39" s="523">
        <v>880.64546200000007</v>
      </c>
      <c r="J39" s="523">
        <v>1.4190771671954747</v>
      </c>
      <c r="K39" s="523">
        <v>193.21817100000001</v>
      </c>
    </row>
    <row r="40" spans="1:11" s="508" customFormat="1">
      <c r="A40" s="532" t="s">
        <v>749</v>
      </c>
      <c r="B40" s="533" t="s">
        <v>740</v>
      </c>
      <c r="C40" s="633">
        <v>8977.190063</v>
      </c>
      <c r="D40" s="634">
        <v>4259.4431349999995</v>
      </c>
      <c r="E40" s="634">
        <v>11297.245654</v>
      </c>
      <c r="F40" s="635">
        <v>6.8422643684508104</v>
      </c>
      <c r="G40" s="635">
        <v>25.964458902966498</v>
      </c>
      <c r="H40" s="636">
        <v>7123.8767850000013</v>
      </c>
      <c r="I40" s="636">
        <v>7116.3430499999995</v>
      </c>
      <c r="J40" s="637">
        <v>0.63058527743686443</v>
      </c>
      <c r="K40" s="638">
        <v>239.98318499999999</v>
      </c>
    </row>
    <row r="41" spans="1:11">
      <c r="A41" s="509" t="s">
        <v>750</v>
      </c>
      <c r="B41" s="510" t="s">
        <v>104</v>
      </c>
      <c r="C41" s="511">
        <v>1.5469760000000001</v>
      </c>
      <c r="D41" s="512">
        <v>0.25302400000000003</v>
      </c>
      <c r="E41" s="513">
        <v>1.8</v>
      </c>
      <c r="F41" s="515">
        <v>6.0999999999999999E-2</v>
      </c>
      <c r="G41" s="515">
        <v>11.7096111111111</v>
      </c>
      <c r="H41" s="513">
        <v>3.6158000000000003E-2</v>
      </c>
      <c r="I41" s="513">
        <v>3.6158000000000003E-2</v>
      </c>
      <c r="J41" s="515">
        <v>2.0087777777777777E-2</v>
      </c>
      <c r="K41" s="513">
        <v>1.2799999999999999E-4</v>
      </c>
    </row>
    <row r="42" spans="1:11">
      <c r="A42" s="516" t="s">
        <v>750</v>
      </c>
      <c r="B42" s="489" t="s">
        <v>105</v>
      </c>
      <c r="C42" s="490">
        <v>1706.7404180000001</v>
      </c>
      <c r="D42" s="517">
        <v>710.40888800000005</v>
      </c>
      <c r="E42" s="491">
        <v>2415.5928059999997</v>
      </c>
      <c r="F42" s="492">
        <v>0.20750376419195199</v>
      </c>
      <c r="G42" s="492">
        <v>15.2121053717031</v>
      </c>
      <c r="H42" s="491">
        <v>160.92013900000001</v>
      </c>
      <c r="I42" s="491">
        <v>159.26652999999999</v>
      </c>
      <c r="J42" s="496">
        <v>6.6617245506070608E-2</v>
      </c>
      <c r="K42" s="491">
        <v>0.76494399999999996</v>
      </c>
    </row>
    <row r="43" spans="1:11">
      <c r="A43" s="516" t="s">
        <v>750</v>
      </c>
      <c r="B43" s="510" t="s">
        <v>106</v>
      </c>
      <c r="C43" s="490">
        <v>1850.948206</v>
      </c>
      <c r="D43" s="517">
        <v>122.305859</v>
      </c>
      <c r="E43" s="491">
        <v>1973.089565</v>
      </c>
      <c r="F43" s="492">
        <v>0.36564417185998299</v>
      </c>
      <c r="G43" s="492">
        <v>19.7053867141606</v>
      </c>
      <c r="H43" s="491">
        <v>257.36921699999999</v>
      </c>
      <c r="I43" s="491">
        <v>253.75532999999999</v>
      </c>
      <c r="J43" s="496">
        <v>0.1304397030755165</v>
      </c>
      <c r="K43" s="491">
        <v>1.4336450000000001</v>
      </c>
    </row>
    <row r="44" spans="1:11">
      <c r="A44" s="516" t="s">
        <v>750</v>
      </c>
      <c r="B44" s="489" t="s">
        <v>107</v>
      </c>
      <c r="C44" s="490">
        <v>776.11844499999995</v>
      </c>
      <c r="D44" s="517">
        <v>23.965847</v>
      </c>
      <c r="E44" s="491">
        <v>800.00479200000007</v>
      </c>
      <c r="F44" s="492">
        <v>0.61256408074115598</v>
      </c>
      <c r="G44" s="492">
        <v>21.5565118764939</v>
      </c>
      <c r="H44" s="491">
        <v>164.03297599999999</v>
      </c>
      <c r="I44" s="491">
        <v>162.18310300000002</v>
      </c>
      <c r="J44" s="496">
        <v>0.20503999181044905</v>
      </c>
      <c r="K44" s="491">
        <v>1.057328</v>
      </c>
    </row>
    <row r="45" spans="1:11">
      <c r="A45" s="516" t="s">
        <v>750</v>
      </c>
      <c r="B45" s="510" t="s">
        <v>108</v>
      </c>
      <c r="C45" s="490">
        <v>804.01710000000003</v>
      </c>
      <c r="D45" s="517">
        <v>8.864255</v>
      </c>
      <c r="E45" s="491">
        <v>812.76335499999993</v>
      </c>
      <c r="F45" s="492">
        <v>0.96156832759764399</v>
      </c>
      <c r="G45" s="492">
        <v>21.076880982164901</v>
      </c>
      <c r="H45" s="491">
        <v>222.53808999999998</v>
      </c>
      <c r="I45" s="491">
        <v>220.26486399999999</v>
      </c>
      <c r="J45" s="496">
        <v>0.27380428587359235</v>
      </c>
      <c r="K45" s="491">
        <v>1.662957</v>
      </c>
    </row>
    <row r="46" spans="1:11">
      <c r="A46" s="516" t="s">
        <v>750</v>
      </c>
      <c r="B46" s="489" t="s">
        <v>109</v>
      </c>
      <c r="C46" s="490">
        <v>314.05683600000003</v>
      </c>
      <c r="D46" s="517">
        <v>2.5820850000000002</v>
      </c>
      <c r="E46" s="491">
        <v>316.63892099999998</v>
      </c>
      <c r="F46" s="492">
        <v>1.66501072683986</v>
      </c>
      <c r="G46" s="492">
        <v>20.117327901076301</v>
      </c>
      <c r="H46" s="491">
        <v>116.820825</v>
      </c>
      <c r="I46" s="491">
        <v>114.937466</v>
      </c>
      <c r="J46" s="496">
        <v>0.36894019418415086</v>
      </c>
      <c r="K46" s="491">
        <v>1.056319</v>
      </c>
    </row>
    <row r="47" spans="1:11">
      <c r="A47" s="516" t="s">
        <v>750</v>
      </c>
      <c r="B47" s="489" t="s">
        <v>110</v>
      </c>
      <c r="C47" s="490">
        <v>115.77485799999999</v>
      </c>
      <c r="D47" s="517">
        <v>3.082643</v>
      </c>
      <c r="E47" s="491">
        <v>118.81500100000001</v>
      </c>
      <c r="F47" s="492">
        <v>3.6298472109594999</v>
      </c>
      <c r="G47" s="492">
        <v>18.691874605968302</v>
      </c>
      <c r="H47" s="491">
        <v>64.931726999999995</v>
      </c>
      <c r="I47" s="491">
        <v>64.928370999999999</v>
      </c>
      <c r="J47" s="496">
        <v>0.54649435217359466</v>
      </c>
      <c r="K47" s="491">
        <v>0.80562800000000001</v>
      </c>
    </row>
    <row r="48" spans="1:11">
      <c r="A48" s="516" t="s">
        <v>750</v>
      </c>
      <c r="B48" s="489" t="s">
        <v>111</v>
      </c>
      <c r="C48" s="490">
        <v>82.100729999999999</v>
      </c>
      <c r="D48" s="517">
        <v>0.65648600000000001</v>
      </c>
      <c r="E48" s="491">
        <v>82.718716000000001</v>
      </c>
      <c r="F48" s="492">
        <v>6.9582003666497902</v>
      </c>
      <c r="G48" s="492">
        <v>17.4085366605545</v>
      </c>
      <c r="H48" s="491">
        <v>59.085800000000006</v>
      </c>
      <c r="I48" s="491">
        <v>57.475836000000001</v>
      </c>
      <c r="J48" s="496">
        <v>0.71429783798868451</v>
      </c>
      <c r="K48" s="491">
        <v>1.010175</v>
      </c>
    </row>
    <row r="49" spans="1:11">
      <c r="A49" s="516" t="s">
        <v>750</v>
      </c>
      <c r="B49" s="489" t="s">
        <v>739</v>
      </c>
      <c r="C49" s="490">
        <v>135.27595099999999</v>
      </c>
      <c r="D49" s="517">
        <v>0.69893399999999994</v>
      </c>
      <c r="E49" s="491">
        <v>135.974885</v>
      </c>
      <c r="F49" s="492">
        <v>22.7427285560859</v>
      </c>
      <c r="G49" s="492">
        <v>16.861706483517199</v>
      </c>
      <c r="H49" s="491">
        <v>131.916314</v>
      </c>
      <c r="I49" s="491">
        <v>131.40021200000001</v>
      </c>
      <c r="J49" s="496">
        <v>0.97015205418265293</v>
      </c>
      <c r="K49" s="491">
        <v>5.0869059999999999</v>
      </c>
    </row>
    <row r="50" spans="1:11">
      <c r="A50" s="516" t="s">
        <v>750</v>
      </c>
      <c r="B50" s="489" t="s">
        <v>113</v>
      </c>
      <c r="C50" s="490">
        <v>14.376168</v>
      </c>
      <c r="D50" s="517">
        <v>9.9599999999999992E-4</v>
      </c>
      <c r="E50" s="491">
        <v>14.377164</v>
      </c>
      <c r="F50" s="492">
        <v>100</v>
      </c>
      <c r="G50" s="492">
        <v>21.477532008398899</v>
      </c>
      <c r="H50" s="491">
        <v>1.903756</v>
      </c>
      <c r="I50" s="491">
        <v>1.903756</v>
      </c>
      <c r="J50" s="496">
        <v>0.13241526632095174</v>
      </c>
      <c r="K50" s="491">
        <v>3.08786</v>
      </c>
    </row>
    <row r="51" spans="1:11">
      <c r="A51" s="525" t="s">
        <v>750</v>
      </c>
      <c r="B51" s="526" t="s">
        <v>114</v>
      </c>
      <c r="C51" s="527">
        <v>7.3743220000000003</v>
      </c>
      <c r="D51" s="528">
        <v>0</v>
      </c>
      <c r="E51" s="529">
        <v>7.3743220000000003</v>
      </c>
      <c r="F51" s="534">
        <v>100</v>
      </c>
      <c r="G51" s="534">
        <v>3.9166719326875099</v>
      </c>
      <c r="H51" s="529">
        <v>5.4813070000000002</v>
      </c>
      <c r="I51" s="529">
        <v>5.4813070000000002</v>
      </c>
      <c r="J51" s="531">
        <v>0.74329640067249569</v>
      </c>
      <c r="K51" s="529">
        <v>0.28882799999999997</v>
      </c>
    </row>
    <row r="52" spans="1:11" s="508" customFormat="1">
      <c r="A52" s="532" t="s">
        <v>750</v>
      </c>
      <c r="B52" s="533" t="s">
        <v>740</v>
      </c>
      <c r="C52" s="633">
        <v>5808.3300099999997</v>
      </c>
      <c r="D52" s="634">
        <v>872.81901700000003</v>
      </c>
      <c r="E52" s="636">
        <v>6679.1495269999987</v>
      </c>
      <c r="F52" s="635">
        <v>1.39179908496155</v>
      </c>
      <c r="G52" s="635">
        <v>18.368342347188801</v>
      </c>
      <c r="H52" s="638">
        <v>1185.0363089999998</v>
      </c>
      <c r="I52" s="638">
        <v>1171.6329330000001</v>
      </c>
      <c r="J52" s="637">
        <v>0.17742323393263959</v>
      </c>
      <c r="K52" s="636">
        <v>16.254718</v>
      </c>
    </row>
    <row r="53" spans="1:11">
      <c r="A53" s="509" t="s">
        <v>751</v>
      </c>
      <c r="B53" s="510" t="s">
        <v>104</v>
      </c>
      <c r="C53" s="511">
        <v>116.55029499999999</v>
      </c>
      <c r="D53" s="513">
        <v>9.8882320000000004</v>
      </c>
      <c r="E53" s="513">
        <v>126.43852700000001</v>
      </c>
      <c r="F53" s="515">
        <v>8.5181315027499496E-2</v>
      </c>
      <c r="G53" s="515">
        <v>16.445628949789999</v>
      </c>
      <c r="H53" s="513">
        <v>4.6798909999999996</v>
      </c>
      <c r="I53" s="513">
        <v>4.6798909999999996</v>
      </c>
      <c r="J53" s="515">
        <v>3.7013172416980149E-2</v>
      </c>
      <c r="K53" s="513">
        <v>1.8038000000000002E-2</v>
      </c>
    </row>
    <row r="54" spans="1:11">
      <c r="A54" s="516" t="s">
        <v>751</v>
      </c>
      <c r="B54" s="489" t="s">
        <v>105</v>
      </c>
      <c r="C54" s="490">
        <v>38315.081854999997</v>
      </c>
      <c r="D54" s="491">
        <v>13993.675284999999</v>
      </c>
      <c r="E54" s="491">
        <v>52305.918799999999</v>
      </c>
      <c r="F54" s="524">
        <v>0.20547434375054099</v>
      </c>
      <c r="G54" s="524">
        <v>16.953709531510398</v>
      </c>
      <c r="H54" s="491">
        <v>3854.429654</v>
      </c>
      <c r="I54" s="491">
        <v>3854.429654</v>
      </c>
      <c r="J54" s="496">
        <v>7.3690124223570672E-2</v>
      </c>
      <c r="K54" s="491">
        <v>18.275493999999998</v>
      </c>
    </row>
    <row r="55" spans="1:11">
      <c r="A55" s="516" t="s">
        <v>751</v>
      </c>
      <c r="B55" s="489" t="s">
        <v>106</v>
      </c>
      <c r="C55" s="490">
        <v>45572.375799000001</v>
      </c>
      <c r="D55" s="491">
        <v>1524.741804</v>
      </c>
      <c r="E55" s="491">
        <v>47096.747252000001</v>
      </c>
      <c r="F55" s="524">
        <v>0.36507792044717502</v>
      </c>
      <c r="G55" s="524">
        <v>20.822379627154401</v>
      </c>
      <c r="H55" s="491">
        <v>6478.3428530000001</v>
      </c>
      <c r="I55" s="491">
        <v>6478.3428530000001</v>
      </c>
      <c r="J55" s="496">
        <v>0.13755393378520195</v>
      </c>
      <c r="K55" s="491">
        <v>36.038660999999998</v>
      </c>
    </row>
    <row r="56" spans="1:11">
      <c r="A56" s="516" t="s">
        <v>751</v>
      </c>
      <c r="B56" s="489" t="s">
        <v>107</v>
      </c>
      <c r="C56" s="490">
        <v>28432.935524999997</v>
      </c>
      <c r="D56" s="491">
        <v>198.75231400000001</v>
      </c>
      <c r="E56" s="491">
        <v>28631.477339000001</v>
      </c>
      <c r="F56" s="524">
        <v>0.61324356459016804</v>
      </c>
      <c r="G56" s="524">
        <v>22.315218228236599</v>
      </c>
      <c r="H56" s="491">
        <v>6083.8255920000001</v>
      </c>
      <c r="I56" s="491">
        <v>6083.8255920000001</v>
      </c>
      <c r="J56" s="496">
        <v>0.21248730968251486</v>
      </c>
      <c r="K56" s="491">
        <v>39.245841999999996</v>
      </c>
    </row>
    <row r="57" spans="1:11">
      <c r="A57" s="516" t="s">
        <v>751</v>
      </c>
      <c r="B57" s="489" t="s">
        <v>108</v>
      </c>
      <c r="C57" s="490">
        <v>23660.044511</v>
      </c>
      <c r="D57" s="491">
        <v>79.373702999999992</v>
      </c>
      <c r="E57" s="491">
        <v>23739.280874</v>
      </c>
      <c r="F57" s="524">
        <v>0.94370983345735904</v>
      </c>
      <c r="G57" s="524">
        <v>23.314886850940301</v>
      </c>
      <c r="H57" s="491">
        <v>7056.7465710000006</v>
      </c>
      <c r="I57" s="491">
        <v>7056.7465710000006</v>
      </c>
      <c r="J57" s="496">
        <v>0.2972603343991253</v>
      </c>
      <c r="K57" s="491">
        <v>52.297676000000003</v>
      </c>
    </row>
    <row r="58" spans="1:11">
      <c r="A58" s="516" t="s">
        <v>751</v>
      </c>
      <c r="B58" s="489" t="s">
        <v>109</v>
      </c>
      <c r="C58" s="490">
        <v>7641.7928929999998</v>
      </c>
      <c r="D58" s="491">
        <v>30.100073000000002</v>
      </c>
      <c r="E58" s="491">
        <v>7671.8232159999998</v>
      </c>
      <c r="F58" s="524">
        <v>1.6028680110478699</v>
      </c>
      <c r="G58" s="524">
        <v>22.944723168872802</v>
      </c>
      <c r="H58" s="491">
        <v>3145.1371600000002</v>
      </c>
      <c r="I58" s="491">
        <v>3145.1371600000002</v>
      </c>
      <c r="J58" s="496">
        <v>0.40995954565801873</v>
      </c>
      <c r="K58" s="491">
        <v>28.064212999999999</v>
      </c>
    </row>
    <row r="59" spans="1:11">
      <c r="A59" s="516" t="s">
        <v>751</v>
      </c>
      <c r="B59" s="489" t="s">
        <v>110</v>
      </c>
      <c r="C59" s="490">
        <v>1462.0957599999999</v>
      </c>
      <c r="D59" s="491">
        <v>8.1488610000000001</v>
      </c>
      <c r="E59" s="491">
        <v>1470.2446210000001</v>
      </c>
      <c r="F59" s="524">
        <v>3.4890440894126198</v>
      </c>
      <c r="G59" s="524">
        <v>22.385060927439199</v>
      </c>
      <c r="H59" s="491">
        <v>938.37901699999998</v>
      </c>
      <c r="I59" s="491">
        <v>938.37901699999998</v>
      </c>
      <c r="J59" s="496">
        <v>0.63824686286677457</v>
      </c>
      <c r="K59" s="491">
        <v>11.502542</v>
      </c>
    </row>
    <row r="60" spans="1:11">
      <c r="A60" s="516" t="s">
        <v>751</v>
      </c>
      <c r="B60" s="489" t="s">
        <v>111</v>
      </c>
      <c r="C60" s="490">
        <v>1065.209654</v>
      </c>
      <c r="D60" s="491">
        <v>0.6083630000000001</v>
      </c>
      <c r="E60" s="491">
        <v>1065.7453109999999</v>
      </c>
      <c r="F60" s="524">
        <v>7.0845837387878499</v>
      </c>
      <c r="G60" s="524">
        <v>21.7188377571009</v>
      </c>
      <c r="H60" s="491">
        <v>948.47584600000005</v>
      </c>
      <c r="I60" s="491">
        <v>948.47584600000005</v>
      </c>
      <c r="J60" s="496">
        <v>0.88996483138174465</v>
      </c>
      <c r="K60" s="491">
        <v>16.325381</v>
      </c>
    </row>
    <row r="61" spans="1:11">
      <c r="A61" s="516" t="s">
        <v>751</v>
      </c>
      <c r="B61" s="489" t="s">
        <v>739</v>
      </c>
      <c r="C61" s="490">
        <v>1403.8399569999999</v>
      </c>
      <c r="D61" s="491">
        <v>1.273401</v>
      </c>
      <c r="E61" s="491">
        <v>1404.9988579999999</v>
      </c>
      <c r="F61" s="524">
        <v>23.319323438197401</v>
      </c>
      <c r="G61" s="524">
        <v>20.347815613669301</v>
      </c>
      <c r="H61" s="491">
        <v>1635.604763</v>
      </c>
      <c r="I61" s="491">
        <v>1635.604763</v>
      </c>
      <c r="J61" s="496">
        <v>1.1641324501347032</v>
      </c>
      <c r="K61" s="491">
        <v>66.272936999999999</v>
      </c>
    </row>
    <row r="62" spans="1:11">
      <c r="A62" s="516" t="s">
        <v>751</v>
      </c>
      <c r="B62" s="489" t="s">
        <v>113</v>
      </c>
      <c r="C62" s="490">
        <v>155.471656</v>
      </c>
      <c r="D62" s="491">
        <v>1.456E-3</v>
      </c>
      <c r="E62" s="491">
        <v>155.47311199999999</v>
      </c>
      <c r="F62" s="524">
        <v>100</v>
      </c>
      <c r="G62" s="524">
        <v>18.780553514616699</v>
      </c>
      <c r="H62" s="491">
        <v>51.242625999999994</v>
      </c>
      <c r="I62" s="491">
        <v>51.242625999999994</v>
      </c>
      <c r="J62" s="496">
        <v>0.32959156307362009</v>
      </c>
      <c r="K62" s="491">
        <v>29.198708</v>
      </c>
    </row>
    <row r="63" spans="1:11">
      <c r="A63" s="525" t="s">
        <v>751</v>
      </c>
      <c r="B63" s="526" t="s">
        <v>114</v>
      </c>
      <c r="C63" s="527">
        <v>108.37468200000001</v>
      </c>
      <c r="D63" s="529">
        <v>0.753189</v>
      </c>
      <c r="E63" s="529">
        <v>109.052871</v>
      </c>
      <c r="F63" s="530">
        <v>100</v>
      </c>
      <c r="G63" s="530">
        <v>19.9147026583097</v>
      </c>
      <c r="H63" s="529">
        <v>160.28101699999999</v>
      </c>
      <c r="I63" s="529">
        <v>160.28101699999999</v>
      </c>
      <c r="J63" s="531">
        <v>1.4697551337277492</v>
      </c>
      <c r="K63" s="529">
        <v>21.717544</v>
      </c>
    </row>
    <row r="64" spans="1:11" s="508" customFormat="1">
      <c r="A64" s="516" t="s">
        <v>751</v>
      </c>
      <c r="B64" s="533" t="s">
        <v>740</v>
      </c>
      <c r="C64" s="633">
        <v>147933.77258700001</v>
      </c>
      <c r="D64" s="638">
        <v>15847.316681</v>
      </c>
      <c r="E64" s="636">
        <v>163777.20078099996</v>
      </c>
      <c r="F64" s="635">
        <v>0.92874034638293701</v>
      </c>
      <c r="G64" s="635">
        <v>20.3183766831343</v>
      </c>
      <c r="H64" s="638">
        <v>30357.144990000001</v>
      </c>
      <c r="I64" s="638">
        <v>30357.144990000001</v>
      </c>
      <c r="J64" s="639">
        <v>0.18535635512902099</v>
      </c>
      <c r="K64" s="636">
        <v>318.95703599999996</v>
      </c>
    </row>
    <row r="65" spans="1:11">
      <c r="A65" s="509" t="s">
        <v>752</v>
      </c>
      <c r="B65" s="510" t="s">
        <v>104</v>
      </c>
      <c r="C65" s="511">
        <v>1.4564889999999999</v>
      </c>
      <c r="D65" s="512">
        <v>0</v>
      </c>
      <c r="E65" s="513">
        <v>1.4564889999999999</v>
      </c>
      <c r="F65" s="515">
        <v>6.8246731846643996E-2</v>
      </c>
      <c r="G65" s="515">
        <v>51.060021421509397</v>
      </c>
      <c r="H65" s="513">
        <v>0.146393</v>
      </c>
      <c r="I65" s="513">
        <v>0.146393</v>
      </c>
      <c r="J65" s="515">
        <v>0.1005108861103654</v>
      </c>
      <c r="K65" s="513">
        <v>5.0699999999999996E-4</v>
      </c>
    </row>
    <row r="66" spans="1:11">
      <c r="A66" s="516" t="s">
        <v>752</v>
      </c>
      <c r="B66" s="489" t="s">
        <v>105</v>
      </c>
      <c r="C66" s="490">
        <v>621.07221100000004</v>
      </c>
      <c r="D66" s="517">
        <v>437.76233100000002</v>
      </c>
      <c r="E66" s="491">
        <v>1057.5200420000001</v>
      </c>
      <c r="F66" s="494">
        <v>0.20789258349515558</v>
      </c>
      <c r="G66" s="494">
        <v>48.808293908380804</v>
      </c>
      <c r="H66" s="491">
        <v>227.18556300000003</v>
      </c>
      <c r="I66" s="491">
        <v>226.986974</v>
      </c>
      <c r="J66" s="496">
        <v>0.21482861220326641</v>
      </c>
      <c r="K66" s="491">
        <v>1.0721939999999999</v>
      </c>
    </row>
    <row r="67" spans="1:11">
      <c r="A67" s="516" t="s">
        <v>752</v>
      </c>
      <c r="B67" s="489" t="s">
        <v>106</v>
      </c>
      <c r="C67" s="490">
        <v>1393.0103999999999</v>
      </c>
      <c r="D67" s="517">
        <v>240.76069000000001</v>
      </c>
      <c r="E67" s="491">
        <v>1631.8134669999999</v>
      </c>
      <c r="F67" s="494">
        <v>0.37095528573368125</v>
      </c>
      <c r="G67" s="494">
        <v>49.971792530697307</v>
      </c>
      <c r="H67" s="491">
        <v>517.93577500000004</v>
      </c>
      <c r="I67" s="491">
        <v>517.44572700000003</v>
      </c>
      <c r="J67" s="496">
        <v>0.3173988850283217</v>
      </c>
      <c r="K67" s="491">
        <v>3.0260269999999996</v>
      </c>
    </row>
    <row r="68" spans="1:11">
      <c r="A68" s="516" t="s">
        <v>752</v>
      </c>
      <c r="B68" s="489" t="s">
        <v>107</v>
      </c>
      <c r="C68" s="490">
        <v>982.06687799999997</v>
      </c>
      <c r="D68" s="517">
        <v>50.465451999999999</v>
      </c>
      <c r="E68" s="491">
        <v>1031.54333</v>
      </c>
      <c r="F68" s="494">
        <v>0.61375679670092376</v>
      </c>
      <c r="G68" s="494">
        <v>50.310187936387997</v>
      </c>
      <c r="H68" s="491">
        <v>441.41253600000005</v>
      </c>
      <c r="I68" s="491">
        <v>441.30881499999998</v>
      </c>
      <c r="J68" s="496">
        <v>0.42791468197462929</v>
      </c>
      <c r="K68" s="491">
        <v>3.1872919999999998</v>
      </c>
    </row>
    <row r="69" spans="1:11">
      <c r="A69" s="516" t="s">
        <v>752</v>
      </c>
      <c r="B69" s="489" t="s">
        <v>108</v>
      </c>
      <c r="C69" s="490">
        <v>998.55289500000003</v>
      </c>
      <c r="D69" s="517">
        <v>20.120279</v>
      </c>
      <c r="E69" s="491">
        <v>1017.842674</v>
      </c>
      <c r="F69" s="494">
        <v>0.94439073655724382</v>
      </c>
      <c r="G69" s="494">
        <v>50.613312541764884</v>
      </c>
      <c r="H69" s="491">
        <v>539.177728</v>
      </c>
      <c r="I69" s="491">
        <v>538.92350600000009</v>
      </c>
      <c r="J69" s="496">
        <v>0.52972599967841394</v>
      </c>
      <c r="K69" s="491">
        <v>4.8649649999999998</v>
      </c>
    </row>
    <row r="70" spans="1:11">
      <c r="A70" s="516" t="s">
        <v>752</v>
      </c>
      <c r="B70" s="489" t="s">
        <v>109</v>
      </c>
      <c r="C70" s="490">
        <v>325.55854999999997</v>
      </c>
      <c r="D70" s="517">
        <v>6.7346840000000006</v>
      </c>
      <c r="E70" s="491">
        <v>332.17173400000001</v>
      </c>
      <c r="F70" s="494">
        <v>1.6466637936950153</v>
      </c>
      <c r="G70" s="494">
        <v>49.657102968090321</v>
      </c>
      <c r="H70" s="491">
        <v>211.841793</v>
      </c>
      <c r="I70" s="491">
        <v>211.63801500000002</v>
      </c>
      <c r="J70" s="496">
        <v>0.63774780126234343</v>
      </c>
      <c r="K70" s="491">
        <v>2.7178679999999997</v>
      </c>
    </row>
    <row r="71" spans="1:11">
      <c r="A71" s="516" t="s">
        <v>752</v>
      </c>
      <c r="B71" s="489" t="s">
        <v>110</v>
      </c>
      <c r="C71" s="490">
        <v>66.131185000000002</v>
      </c>
      <c r="D71" s="517">
        <v>3.5587489999999997</v>
      </c>
      <c r="E71" s="491">
        <v>69.36318399999999</v>
      </c>
      <c r="F71" s="494">
        <v>3.6185371056514795</v>
      </c>
      <c r="G71" s="494">
        <v>49.818880882261041</v>
      </c>
      <c r="H71" s="491">
        <v>52.125439</v>
      </c>
      <c r="I71" s="491">
        <v>52.117189999999994</v>
      </c>
      <c r="J71" s="496">
        <v>0.75148567286069223</v>
      </c>
      <c r="K71" s="491">
        <v>1.252918</v>
      </c>
    </row>
    <row r="72" spans="1:11">
      <c r="A72" s="516" t="s">
        <v>752</v>
      </c>
      <c r="B72" s="489" t="s">
        <v>111</v>
      </c>
      <c r="C72" s="490">
        <v>70.459097</v>
      </c>
      <c r="D72" s="517">
        <v>1.360028</v>
      </c>
      <c r="E72" s="491">
        <v>71.646625</v>
      </c>
      <c r="F72" s="494">
        <v>6.9354101073016521</v>
      </c>
      <c r="G72" s="494">
        <v>51.011198601920746</v>
      </c>
      <c r="H72" s="491">
        <v>59.717480999999999</v>
      </c>
      <c r="I72" s="491">
        <v>59.717480999999999</v>
      </c>
      <c r="J72" s="496">
        <v>0.83350026606277683</v>
      </c>
      <c r="K72" s="491">
        <v>2.5353879999999998</v>
      </c>
    </row>
    <row r="73" spans="1:11">
      <c r="A73" s="516" t="s">
        <v>752</v>
      </c>
      <c r="B73" s="489" t="s">
        <v>739</v>
      </c>
      <c r="C73" s="490">
        <v>54.391196000000001</v>
      </c>
      <c r="D73" s="517">
        <v>1.685057</v>
      </c>
      <c r="E73" s="491">
        <v>55.999253000000003</v>
      </c>
      <c r="F73" s="494">
        <v>22.920059620155126</v>
      </c>
      <c r="G73" s="494">
        <v>47.525483383906398</v>
      </c>
      <c r="H73" s="491">
        <v>62.946686999999997</v>
      </c>
      <c r="I73" s="491">
        <v>62.946686999999997</v>
      </c>
      <c r="J73" s="496">
        <v>1.1240629763400594</v>
      </c>
      <c r="K73" s="491">
        <v>6.1931099999999999</v>
      </c>
    </row>
    <row r="74" spans="1:11">
      <c r="A74" s="516" t="s">
        <v>752</v>
      </c>
      <c r="B74" s="489" t="s">
        <v>113</v>
      </c>
      <c r="C74" s="490">
        <v>10.550908</v>
      </c>
      <c r="D74" s="517">
        <v>0.16081200000000001</v>
      </c>
      <c r="E74" s="491">
        <v>10.653220000000001</v>
      </c>
      <c r="F74" s="494">
        <v>100</v>
      </c>
      <c r="G74" s="494">
        <v>51.044869805048229</v>
      </c>
      <c r="H74" s="491">
        <v>0.180562</v>
      </c>
      <c r="I74" s="491">
        <v>0.180562</v>
      </c>
      <c r="J74" s="496">
        <v>1.694905390107404E-2</v>
      </c>
      <c r="K74" s="491">
        <v>5.4376890000000007</v>
      </c>
    </row>
    <row r="75" spans="1:11">
      <c r="A75" s="525" t="s">
        <v>752</v>
      </c>
      <c r="B75" s="526" t="s">
        <v>114</v>
      </c>
      <c r="C75" s="527">
        <v>44.634506000000002</v>
      </c>
      <c r="D75" s="528">
        <v>0.116202</v>
      </c>
      <c r="E75" s="529">
        <v>44.712207999999997</v>
      </c>
      <c r="F75" s="535">
        <v>100</v>
      </c>
      <c r="G75" s="535">
        <v>78.275839051739808</v>
      </c>
      <c r="H75" s="529">
        <v>2.0361539999999998</v>
      </c>
      <c r="I75" s="529">
        <v>2.0361539999999998</v>
      </c>
      <c r="J75" s="531">
        <v>4.5539106456115967E-2</v>
      </c>
      <c r="K75" s="529">
        <v>35.002050000000004</v>
      </c>
    </row>
    <row r="76" spans="1:11" s="508" customFormat="1">
      <c r="A76" s="516" t="s">
        <v>752</v>
      </c>
      <c r="B76" s="533" t="s">
        <v>740</v>
      </c>
      <c r="C76" s="633">
        <v>4567.8843150000002</v>
      </c>
      <c r="D76" s="634">
        <v>762.72428400000001</v>
      </c>
      <c r="E76" s="636">
        <v>5324.7222259999999</v>
      </c>
      <c r="F76" s="640">
        <v>1.974032365392635</v>
      </c>
      <c r="G76" s="635">
        <v>50.130449267585412</v>
      </c>
      <c r="H76" s="638">
        <v>2114.706111</v>
      </c>
      <c r="I76" s="638">
        <v>2113.4475040000002</v>
      </c>
      <c r="J76" s="639">
        <v>0.39714862508210019</v>
      </c>
      <c r="K76" s="636">
        <v>65.290008</v>
      </c>
    </row>
    <row r="77" spans="1:11">
      <c r="A77" s="533" t="s">
        <v>741</v>
      </c>
      <c r="B77" s="533"/>
      <c r="C77" s="536">
        <v>234890.35733899998</v>
      </c>
      <c r="D77" s="537">
        <v>37580.836878000002</v>
      </c>
      <c r="E77" s="538">
        <v>264740.06357</v>
      </c>
      <c r="F77" s="539">
        <v>2.67</v>
      </c>
      <c r="G77" s="539">
        <v>23.48</v>
      </c>
      <c r="H77" s="537">
        <v>86352.511569000009</v>
      </c>
      <c r="I77" s="537">
        <v>84748.982948000019</v>
      </c>
      <c r="J77" s="496">
        <v>0.32617848014593193</v>
      </c>
      <c r="K77" s="537">
        <v>2116.8650769999999</v>
      </c>
    </row>
    <row r="81" spans="1:11">
      <c r="A81" s="483">
        <v>2020</v>
      </c>
      <c r="B81" s="484"/>
    </row>
    <row r="82" spans="1:11" ht="38.25">
      <c r="A82" s="485" t="s">
        <v>542</v>
      </c>
      <c r="B82" s="485" t="s">
        <v>753</v>
      </c>
      <c r="C82" s="486" t="s">
        <v>754</v>
      </c>
      <c r="D82" s="486" t="s">
        <v>755</v>
      </c>
      <c r="E82" s="487" t="s">
        <v>34</v>
      </c>
      <c r="F82" s="487" t="s">
        <v>756</v>
      </c>
      <c r="G82" s="487" t="s">
        <v>757</v>
      </c>
      <c r="H82" s="487" t="s">
        <v>738</v>
      </c>
      <c r="I82" s="487" t="s">
        <v>821</v>
      </c>
      <c r="J82" s="487" t="s">
        <v>758</v>
      </c>
      <c r="K82" s="487" t="s">
        <v>759</v>
      </c>
    </row>
    <row r="83" spans="1:11">
      <c r="A83" s="488" t="s">
        <v>748</v>
      </c>
      <c r="B83" s="489" t="s">
        <v>104</v>
      </c>
      <c r="C83" s="490">
        <v>0</v>
      </c>
      <c r="D83" s="491">
        <v>0</v>
      </c>
      <c r="E83" s="491">
        <v>0</v>
      </c>
      <c r="F83" s="492">
        <v>0</v>
      </c>
      <c r="G83" s="493"/>
      <c r="H83" s="491">
        <v>0</v>
      </c>
      <c r="I83" s="491">
        <v>0</v>
      </c>
      <c r="J83" s="493">
        <v>0</v>
      </c>
      <c r="K83" s="491">
        <v>0</v>
      </c>
    </row>
    <row r="84" spans="1:11">
      <c r="A84" s="488" t="s">
        <v>748</v>
      </c>
      <c r="B84" s="489" t="s">
        <v>105</v>
      </c>
      <c r="C84" s="490">
        <v>137.60856700000002</v>
      </c>
      <c r="D84" s="491">
        <v>41.565741000000003</v>
      </c>
      <c r="E84" s="491">
        <v>179.174308</v>
      </c>
      <c r="F84" s="492">
        <v>0.21450006102437399</v>
      </c>
      <c r="G84" s="495">
        <v>14.6907998662398</v>
      </c>
      <c r="H84" s="491">
        <v>32.918717999999998</v>
      </c>
      <c r="I84" s="491">
        <v>32.413903999999995</v>
      </c>
      <c r="J84" s="496">
        <v>0.1837245438112701</v>
      </c>
      <c r="K84" s="491">
        <v>5.6634000000000004E-2</v>
      </c>
    </row>
    <row r="85" spans="1:11">
      <c r="A85" s="516" t="s">
        <v>748</v>
      </c>
      <c r="B85" s="489" t="s">
        <v>106</v>
      </c>
      <c r="C85" s="490">
        <v>2469.3278810000002</v>
      </c>
      <c r="D85" s="491">
        <v>932.44751899999994</v>
      </c>
      <c r="E85" s="491">
        <v>3021.9869909999998</v>
      </c>
      <c r="F85" s="492">
        <v>0.36616674121867798</v>
      </c>
      <c r="G85" s="495">
        <v>24.314517693670599</v>
      </c>
      <c r="H85" s="491">
        <v>900.66670399999987</v>
      </c>
      <c r="I85" s="491">
        <v>821.29637200000002</v>
      </c>
      <c r="J85" s="496">
        <v>0.29803791567678523</v>
      </c>
      <c r="K85" s="491">
        <v>2.6638220000000001</v>
      </c>
    </row>
    <row r="86" spans="1:11">
      <c r="A86" s="488" t="s">
        <v>748</v>
      </c>
      <c r="B86" s="489" t="s">
        <v>107</v>
      </c>
      <c r="C86" s="490">
        <v>2447.4269019999997</v>
      </c>
      <c r="D86" s="491">
        <v>992.51468199999999</v>
      </c>
      <c r="E86" s="491">
        <v>2970.3399100000001</v>
      </c>
      <c r="F86" s="492">
        <v>0.63177291382789902</v>
      </c>
      <c r="G86" s="495">
        <v>23.6182476839831</v>
      </c>
      <c r="H86" s="491">
        <v>1100.4668959999999</v>
      </c>
      <c r="I86" s="491">
        <v>1032.043324</v>
      </c>
      <c r="J86" s="496">
        <v>0.37048517319352853</v>
      </c>
      <c r="K86" s="491">
        <v>4.4219359999999996</v>
      </c>
    </row>
    <row r="87" spans="1:11">
      <c r="A87" s="488" t="s">
        <v>748</v>
      </c>
      <c r="B87" s="489" t="s">
        <v>108</v>
      </c>
      <c r="C87" s="490">
        <v>4046.6956060000002</v>
      </c>
      <c r="D87" s="491">
        <v>2078.971074</v>
      </c>
      <c r="E87" s="491">
        <v>5223.5065910000003</v>
      </c>
      <c r="F87" s="492">
        <v>0.98704731542667401</v>
      </c>
      <c r="G87" s="495">
        <v>27.997529762976601</v>
      </c>
      <c r="H87" s="491">
        <v>2729.7387710000003</v>
      </c>
      <c r="I87" s="491">
        <v>2591.2848859999999</v>
      </c>
      <c r="J87" s="496">
        <v>0.52258740817964833</v>
      </c>
      <c r="K87" s="491">
        <v>14.504505000000002</v>
      </c>
    </row>
    <row r="88" spans="1:11">
      <c r="A88" s="488" t="s">
        <v>748</v>
      </c>
      <c r="B88" s="489" t="s">
        <v>109</v>
      </c>
      <c r="C88" s="490">
        <v>4658.4399599999997</v>
      </c>
      <c r="D88" s="491">
        <v>1503.7593219999999</v>
      </c>
      <c r="E88" s="491">
        <v>5607.9230750000006</v>
      </c>
      <c r="F88" s="492">
        <v>1.7699258162601399</v>
      </c>
      <c r="G88" s="495">
        <v>29.354488560824802</v>
      </c>
      <c r="H88" s="491">
        <v>3420.5733</v>
      </c>
      <c r="I88" s="491">
        <v>3229.7768960000003</v>
      </c>
      <c r="J88" s="496">
        <v>0.60995367701258985</v>
      </c>
      <c r="K88" s="491">
        <v>29.607414000000002</v>
      </c>
    </row>
    <row r="89" spans="1:11">
      <c r="A89" s="488" t="s">
        <v>748</v>
      </c>
      <c r="B89" s="489" t="s">
        <v>110</v>
      </c>
      <c r="C89" s="490">
        <v>5604.6314950000005</v>
      </c>
      <c r="D89" s="491">
        <v>1781.6719969999999</v>
      </c>
      <c r="E89" s="491">
        <v>6678.5058509999999</v>
      </c>
      <c r="F89" s="492">
        <v>3.8475386154647402</v>
      </c>
      <c r="G89" s="495">
        <v>33.766326043345899</v>
      </c>
      <c r="H89" s="491">
        <v>5608.9959910000007</v>
      </c>
      <c r="I89" s="491">
        <v>5440.8385669999998</v>
      </c>
      <c r="J89" s="496">
        <v>0.83985791375179264</v>
      </c>
      <c r="K89" s="491">
        <v>84.455117999999999</v>
      </c>
    </row>
    <row r="90" spans="1:11">
      <c r="A90" s="488" t="s">
        <v>748</v>
      </c>
      <c r="B90" s="489" t="s">
        <v>111</v>
      </c>
      <c r="C90" s="490">
        <v>681.08255599999995</v>
      </c>
      <c r="D90" s="491">
        <v>228.59872399999998</v>
      </c>
      <c r="E90" s="491">
        <v>853.84112000000005</v>
      </c>
      <c r="F90" s="492">
        <v>6.9141235549770697</v>
      </c>
      <c r="G90" s="495">
        <v>46.414918152454398</v>
      </c>
      <c r="H90" s="491">
        <v>1184.5536219999999</v>
      </c>
      <c r="I90" s="491">
        <v>1087.543048</v>
      </c>
      <c r="J90" s="496">
        <v>1.3873232317506563</v>
      </c>
      <c r="K90" s="491">
        <v>27.646024000000001</v>
      </c>
    </row>
    <row r="91" spans="1:11">
      <c r="A91" s="488" t="s">
        <v>748</v>
      </c>
      <c r="B91" s="489" t="s">
        <v>739</v>
      </c>
      <c r="C91" s="490">
        <v>404.94828999999999</v>
      </c>
      <c r="D91" s="491">
        <v>187.74599499999999</v>
      </c>
      <c r="E91" s="491">
        <v>539.11030600000004</v>
      </c>
      <c r="F91" s="492">
        <v>16.233703386111898</v>
      </c>
      <c r="G91" s="495">
        <v>49.561102250566101</v>
      </c>
      <c r="H91" s="491">
        <v>1112.2850460000002</v>
      </c>
      <c r="I91" s="491">
        <v>961.58530599999995</v>
      </c>
      <c r="J91" s="496">
        <v>2.0631863899110847</v>
      </c>
      <c r="K91" s="491">
        <v>44.630442000000002</v>
      </c>
    </row>
    <row r="92" spans="1:11">
      <c r="A92" s="488" t="s">
        <v>748</v>
      </c>
      <c r="B92" s="489" t="s">
        <v>113</v>
      </c>
      <c r="C92" s="490">
        <v>27.384229999999999</v>
      </c>
      <c r="D92" s="491">
        <v>11.810506</v>
      </c>
      <c r="E92" s="491">
        <v>35.348469999999999</v>
      </c>
      <c r="F92" s="492">
        <v>100</v>
      </c>
      <c r="G92" s="495">
        <v>43.444788416584899</v>
      </c>
      <c r="H92" s="491">
        <v>20.398675000000001</v>
      </c>
      <c r="I92" s="491">
        <v>20.398675000000001</v>
      </c>
      <c r="J92" s="496">
        <v>0.57707377433874785</v>
      </c>
      <c r="K92" s="491">
        <v>15.35707</v>
      </c>
    </row>
    <row r="93" spans="1:11">
      <c r="A93" s="488" t="s">
        <v>748</v>
      </c>
      <c r="B93" s="488" t="s">
        <v>114</v>
      </c>
      <c r="C93" s="497">
        <v>1794.5723410000001</v>
      </c>
      <c r="D93" s="498">
        <v>1059.2584790000001</v>
      </c>
      <c r="E93" s="498">
        <v>2754.4286660000002</v>
      </c>
      <c r="F93" s="500">
        <v>100</v>
      </c>
      <c r="G93" s="632">
        <v>0</v>
      </c>
      <c r="H93" s="498">
        <v>1718.988376</v>
      </c>
      <c r="I93" s="498">
        <v>1718.988376</v>
      </c>
      <c r="J93" s="501">
        <v>0.62408164612094541</v>
      </c>
      <c r="K93" s="498">
        <v>687.18255199999999</v>
      </c>
    </row>
    <row r="94" spans="1:11" s="508" customFormat="1">
      <c r="A94" s="502" t="s">
        <v>748</v>
      </c>
      <c r="B94" s="502" t="s">
        <v>740</v>
      </c>
      <c r="C94" s="503">
        <v>22272.117828000002</v>
      </c>
      <c r="D94" s="504">
        <v>8818.3440390000014</v>
      </c>
      <c r="E94" s="505">
        <v>27864.165288000004</v>
      </c>
      <c r="F94" s="506">
        <v>12.11</v>
      </c>
      <c r="G94" s="506">
        <v>26.93</v>
      </c>
      <c r="H94" s="505">
        <v>17829.586099</v>
      </c>
      <c r="I94" s="505">
        <v>16936.169353999998</v>
      </c>
      <c r="J94" s="507">
        <v>0.63987511970001487</v>
      </c>
      <c r="K94" s="504">
        <v>910.52551700000004</v>
      </c>
    </row>
    <row r="95" spans="1:11">
      <c r="A95" s="509" t="s">
        <v>115</v>
      </c>
      <c r="B95" s="510" t="s">
        <v>104</v>
      </c>
      <c r="C95" s="511">
        <v>93.593812999999997</v>
      </c>
      <c r="D95" s="517">
        <v>82.290820000000011</v>
      </c>
      <c r="E95" s="513">
        <v>115.939223</v>
      </c>
      <c r="F95" s="514">
        <v>9.5748442267894099E-2</v>
      </c>
      <c r="G95" s="514">
        <v>18.721289860636698</v>
      </c>
      <c r="H95" s="513">
        <v>12.818665000000001</v>
      </c>
      <c r="I95" s="491">
        <v>12.625261</v>
      </c>
      <c r="J95" s="496">
        <v>0.11056366144527294</v>
      </c>
      <c r="K95" s="513">
        <v>2.0669E-2</v>
      </c>
    </row>
    <row r="96" spans="1:11">
      <c r="A96" s="516" t="s">
        <v>115</v>
      </c>
      <c r="B96" s="489" t="s">
        <v>105</v>
      </c>
      <c r="C96" s="490">
        <v>848.73742799999991</v>
      </c>
      <c r="D96" s="517">
        <v>684.20517900000004</v>
      </c>
      <c r="E96" s="491">
        <v>1150.503901</v>
      </c>
      <c r="F96" s="494">
        <v>0.14892474493226401</v>
      </c>
      <c r="G96" s="494">
        <v>26.986315711762199</v>
      </c>
      <c r="H96" s="491">
        <v>268.22249800000003</v>
      </c>
      <c r="I96" s="491">
        <v>265.96432400000003</v>
      </c>
      <c r="J96" s="496">
        <v>0.23313480099186557</v>
      </c>
      <c r="K96" s="491">
        <v>0.456677</v>
      </c>
    </row>
    <row r="97" spans="1:11">
      <c r="A97" s="516" t="s">
        <v>115</v>
      </c>
      <c r="B97" s="489" t="s">
        <v>106</v>
      </c>
      <c r="C97" s="490">
        <v>5715.8784539999997</v>
      </c>
      <c r="D97" s="517">
        <v>245.26604800000001</v>
      </c>
      <c r="E97" s="491">
        <v>5826.9825990000008</v>
      </c>
      <c r="F97" s="494">
        <v>0.37821436095900002</v>
      </c>
      <c r="G97" s="494">
        <v>25.164139348067401</v>
      </c>
      <c r="H97" s="491">
        <v>1872.1115649999999</v>
      </c>
      <c r="I97" s="491">
        <v>1770.132854</v>
      </c>
      <c r="J97" s="496">
        <v>0.32128319129034005</v>
      </c>
      <c r="K97" s="491">
        <v>5.5428990000000002</v>
      </c>
    </row>
    <row r="98" spans="1:11">
      <c r="A98" s="516" t="s">
        <v>115</v>
      </c>
      <c r="B98" s="489" t="s">
        <v>107</v>
      </c>
      <c r="C98" s="490">
        <v>4743.7144309999994</v>
      </c>
      <c r="D98" s="517">
        <v>321.27242200000001</v>
      </c>
      <c r="E98" s="491">
        <v>4936.9121150000001</v>
      </c>
      <c r="F98" s="494">
        <v>0.60995584483885401</v>
      </c>
      <c r="G98" s="494">
        <v>24.4484057419766</v>
      </c>
      <c r="H98" s="491">
        <v>1924.6320049999999</v>
      </c>
      <c r="I98" s="491">
        <v>1866.528626</v>
      </c>
      <c r="J98" s="496">
        <v>0.38984530414311414</v>
      </c>
      <c r="K98" s="491">
        <v>7.3856060000000001</v>
      </c>
    </row>
    <row r="99" spans="1:11">
      <c r="A99" s="516" t="s">
        <v>115</v>
      </c>
      <c r="B99" s="489" t="s">
        <v>108</v>
      </c>
      <c r="C99" s="490">
        <v>7623.9064840000001</v>
      </c>
      <c r="D99" s="517">
        <v>815.1801210000001</v>
      </c>
      <c r="E99" s="491">
        <v>8162.7089550000001</v>
      </c>
      <c r="F99" s="494">
        <v>0.98410702185816201</v>
      </c>
      <c r="G99" s="494">
        <v>28.174584058779502</v>
      </c>
      <c r="H99" s="491">
        <v>4147.0799120000001</v>
      </c>
      <c r="I99" s="491">
        <v>4030.5876309999999</v>
      </c>
      <c r="J99" s="496">
        <v>0.50805191448847875</v>
      </c>
      <c r="K99" s="491">
        <v>22.424955000000001</v>
      </c>
    </row>
    <row r="100" spans="1:11">
      <c r="A100" s="516" t="s">
        <v>115</v>
      </c>
      <c r="B100" s="489" t="s">
        <v>109</v>
      </c>
      <c r="C100" s="490">
        <v>12766.022841</v>
      </c>
      <c r="D100" s="517">
        <v>894.38060699999994</v>
      </c>
      <c r="E100" s="491">
        <v>13402.478394</v>
      </c>
      <c r="F100" s="494">
        <v>1.7184039192564899</v>
      </c>
      <c r="G100" s="494">
        <v>25.7123381638335</v>
      </c>
      <c r="H100" s="491">
        <v>7483.2200329999996</v>
      </c>
      <c r="I100" s="491">
        <v>7290.8702270000003</v>
      </c>
      <c r="J100" s="496">
        <v>0.55834598743692632</v>
      </c>
      <c r="K100" s="491">
        <v>58.931983000000002</v>
      </c>
    </row>
    <row r="101" spans="1:11">
      <c r="A101" s="516" t="s">
        <v>115</v>
      </c>
      <c r="B101" s="489" t="s">
        <v>110</v>
      </c>
      <c r="C101" s="490">
        <v>6575.0452759999998</v>
      </c>
      <c r="D101" s="517">
        <v>1263.112392</v>
      </c>
      <c r="E101" s="491">
        <v>7506.5921789999993</v>
      </c>
      <c r="F101" s="494">
        <v>3.4845711977235099</v>
      </c>
      <c r="G101" s="494">
        <v>28.251605008366301</v>
      </c>
      <c r="H101" s="491">
        <v>5221.3324859999993</v>
      </c>
      <c r="I101" s="491">
        <v>5038.3557149999997</v>
      </c>
      <c r="J101" s="496">
        <v>0.69556629179974527</v>
      </c>
      <c r="K101" s="491">
        <v>74.954544999999996</v>
      </c>
    </row>
    <row r="102" spans="1:11">
      <c r="A102" s="516" t="s">
        <v>115</v>
      </c>
      <c r="B102" s="489" t="s">
        <v>111</v>
      </c>
      <c r="C102" s="490">
        <v>2581.2825940000002</v>
      </c>
      <c r="D102" s="517">
        <v>189.579712</v>
      </c>
      <c r="E102" s="491">
        <v>2744.8550189999996</v>
      </c>
      <c r="F102" s="494">
        <v>6.5421328178353599</v>
      </c>
      <c r="G102" s="494">
        <v>27.996682581798702</v>
      </c>
      <c r="H102" s="491">
        <v>2258.7734559999999</v>
      </c>
      <c r="I102" s="491">
        <v>2175.4575240000004</v>
      </c>
      <c r="J102" s="496">
        <v>0.82291175321271126</v>
      </c>
      <c r="K102" s="491">
        <v>50.379975999999999</v>
      </c>
    </row>
    <row r="103" spans="1:11">
      <c r="A103" s="516" t="s">
        <v>115</v>
      </c>
      <c r="B103" s="489" t="s">
        <v>739</v>
      </c>
      <c r="C103" s="490">
        <v>413.62197600000002</v>
      </c>
      <c r="D103" s="517">
        <v>34.637343999999999</v>
      </c>
      <c r="E103" s="491">
        <v>440.88968299999999</v>
      </c>
      <c r="F103" s="494">
        <v>15.674417584409699</v>
      </c>
      <c r="G103" s="494">
        <v>32.911891249675698</v>
      </c>
      <c r="H103" s="491">
        <v>584.58292599999993</v>
      </c>
      <c r="I103" s="491">
        <v>504.10651799999999</v>
      </c>
      <c r="J103" s="496">
        <v>1.3259165467929535</v>
      </c>
      <c r="K103" s="491">
        <v>22.519406999999998</v>
      </c>
    </row>
    <row r="104" spans="1:11">
      <c r="A104" s="516" t="s">
        <v>115</v>
      </c>
      <c r="B104" s="489" t="s">
        <v>113</v>
      </c>
      <c r="C104" s="490">
        <v>11.922743000000001</v>
      </c>
      <c r="D104" s="517">
        <v>0.17799999999999999</v>
      </c>
      <c r="E104" s="491">
        <v>12.011743000000001</v>
      </c>
      <c r="F104" s="494">
        <v>100</v>
      </c>
      <c r="G104" s="494">
        <v>35.149619834523598</v>
      </c>
      <c r="H104" s="491">
        <v>2.2098879999999999</v>
      </c>
      <c r="I104" s="491">
        <v>2.2098879999999999</v>
      </c>
      <c r="J104" s="496">
        <v>0.18397729621754311</v>
      </c>
      <c r="K104" s="491">
        <v>4.2220829999999996</v>
      </c>
    </row>
    <row r="105" spans="1:11">
      <c r="A105" s="516" t="s">
        <v>115</v>
      </c>
      <c r="B105" s="488" t="s">
        <v>114</v>
      </c>
      <c r="C105" s="497">
        <v>219.40651300000002</v>
      </c>
      <c r="D105" s="518">
        <v>5.9091339999999999</v>
      </c>
      <c r="E105" s="498">
        <v>223.61502200000001</v>
      </c>
      <c r="F105" s="499">
        <v>100</v>
      </c>
      <c r="G105" s="499">
        <v>10.7461389601992</v>
      </c>
      <c r="H105" s="498">
        <v>173.148529</v>
      </c>
      <c r="I105" s="498">
        <v>173.148529</v>
      </c>
      <c r="J105" s="501">
        <v>0.77431528280778927</v>
      </c>
      <c r="K105" s="498">
        <v>70.835281000000009</v>
      </c>
    </row>
    <row r="106" spans="1:11" s="508" customFormat="1">
      <c r="A106" s="519" t="s">
        <v>115</v>
      </c>
      <c r="B106" s="502" t="s">
        <v>740</v>
      </c>
      <c r="C106" s="520">
        <v>41593.132553000003</v>
      </c>
      <c r="D106" s="521">
        <v>4536.0117790000004</v>
      </c>
      <c r="E106" s="504">
        <v>44523.488832999996</v>
      </c>
      <c r="F106" s="506">
        <v>2.38</v>
      </c>
      <c r="G106" s="506">
        <v>26.69</v>
      </c>
      <c r="H106" s="505">
        <v>23948.131962999996</v>
      </c>
      <c r="I106" s="505">
        <v>23129.987096999997</v>
      </c>
      <c r="J106" s="522">
        <v>0.53787635674341128</v>
      </c>
      <c r="K106" s="504">
        <v>317.674081</v>
      </c>
    </row>
    <row r="107" spans="1:11">
      <c r="A107" s="509" t="s">
        <v>749</v>
      </c>
      <c r="B107" s="510" t="s">
        <v>104</v>
      </c>
      <c r="C107" s="511">
        <v>0</v>
      </c>
      <c r="D107" s="512">
        <v>0</v>
      </c>
      <c r="E107" s="513">
        <v>0</v>
      </c>
      <c r="F107" s="515"/>
      <c r="G107" s="515"/>
      <c r="H107" s="523">
        <v>0</v>
      </c>
      <c r="I107" s="523">
        <v>0</v>
      </c>
      <c r="J107" s="515"/>
      <c r="K107" s="513">
        <v>0</v>
      </c>
    </row>
    <row r="108" spans="1:11">
      <c r="A108" s="516" t="s">
        <v>749</v>
      </c>
      <c r="B108" s="489" t="s">
        <v>105</v>
      </c>
      <c r="C108" s="490">
        <v>86.425226999999992</v>
      </c>
      <c r="D108" s="517">
        <v>0</v>
      </c>
      <c r="E108" s="491">
        <v>86.425226999999992</v>
      </c>
      <c r="F108" s="524">
        <v>0.15000018455259601</v>
      </c>
      <c r="G108" s="524">
        <v>18.6516802553495</v>
      </c>
      <c r="H108" s="523">
        <v>11.650684999999999</v>
      </c>
      <c r="I108" s="523">
        <v>11.650684999999999</v>
      </c>
      <c r="J108" s="496">
        <v>0.13480653050526556</v>
      </c>
      <c r="K108" s="491">
        <v>2.418E-2</v>
      </c>
    </row>
    <row r="109" spans="1:11">
      <c r="A109" s="516" t="s">
        <v>749</v>
      </c>
      <c r="B109" s="489" t="s">
        <v>106</v>
      </c>
      <c r="C109" s="490">
        <v>1251.4701699999998</v>
      </c>
      <c r="D109" s="517">
        <v>144.65085999999999</v>
      </c>
      <c r="E109" s="491">
        <v>1300.4003419999999</v>
      </c>
      <c r="F109" s="524">
        <v>0.368651779391796</v>
      </c>
      <c r="G109" s="524">
        <v>16.377893262657999</v>
      </c>
      <c r="H109" s="523">
        <v>301.76334300000002</v>
      </c>
      <c r="I109" s="523">
        <v>301.76334300000002</v>
      </c>
      <c r="J109" s="496">
        <v>0.2320541861253986</v>
      </c>
      <c r="K109" s="491">
        <v>0.76663300000000001</v>
      </c>
    </row>
    <row r="110" spans="1:11">
      <c r="A110" s="516" t="s">
        <v>749</v>
      </c>
      <c r="B110" s="489" t="s">
        <v>107</v>
      </c>
      <c r="C110" s="490">
        <v>1049.6767</v>
      </c>
      <c r="D110" s="517">
        <v>203.61623499999999</v>
      </c>
      <c r="E110" s="491">
        <v>1169.9848179999999</v>
      </c>
      <c r="F110" s="524">
        <v>0.63256666976682097</v>
      </c>
      <c r="G110" s="524">
        <v>35.367128157042501</v>
      </c>
      <c r="H110" s="523">
        <v>742.68764800000008</v>
      </c>
      <c r="I110" s="523">
        <v>742.68764800000008</v>
      </c>
      <c r="J110" s="496">
        <v>0.63478400452201433</v>
      </c>
      <c r="K110" s="491">
        <v>2.7148279999999998</v>
      </c>
    </row>
    <row r="111" spans="1:11">
      <c r="A111" s="516" t="s">
        <v>749</v>
      </c>
      <c r="B111" s="489" t="s">
        <v>108</v>
      </c>
      <c r="C111" s="490">
        <v>484.34341600000005</v>
      </c>
      <c r="D111" s="517">
        <v>1167.4366559999999</v>
      </c>
      <c r="E111" s="491">
        <v>1069.3073119999999</v>
      </c>
      <c r="F111" s="524">
        <v>0.93317981538313799</v>
      </c>
      <c r="G111" s="524">
        <v>23.6921985996856</v>
      </c>
      <c r="H111" s="523">
        <v>513.55559700000003</v>
      </c>
      <c r="I111" s="523">
        <v>513.55559700000003</v>
      </c>
      <c r="J111" s="496">
        <v>0.4802694148228176</v>
      </c>
      <c r="K111" s="491">
        <v>2.2575159999999999</v>
      </c>
    </row>
    <row r="112" spans="1:11">
      <c r="A112" s="516" t="s">
        <v>749</v>
      </c>
      <c r="B112" s="489" t="s">
        <v>109</v>
      </c>
      <c r="C112" s="490">
        <v>2705.981252</v>
      </c>
      <c r="D112" s="517">
        <v>1022.378811</v>
      </c>
      <c r="E112" s="491">
        <v>3287.037961</v>
      </c>
      <c r="F112" s="524">
        <v>1.73154778482341</v>
      </c>
      <c r="G112" s="524">
        <v>24.202564054294498</v>
      </c>
      <c r="H112" s="523">
        <v>1942.0984189999999</v>
      </c>
      <c r="I112" s="523">
        <v>1942.0984189999999</v>
      </c>
      <c r="J112" s="496">
        <v>0.59083540927807376</v>
      </c>
      <c r="K112" s="491">
        <v>13.71022</v>
      </c>
    </row>
    <row r="113" spans="1:11">
      <c r="A113" s="516" t="s">
        <v>749</v>
      </c>
      <c r="B113" s="489" t="s">
        <v>110</v>
      </c>
      <c r="C113" s="490">
        <v>576.79306000000008</v>
      </c>
      <c r="D113" s="517">
        <v>724.46816000000001</v>
      </c>
      <c r="E113" s="491">
        <v>950.98304599999994</v>
      </c>
      <c r="F113" s="524">
        <v>3.5489201560382</v>
      </c>
      <c r="G113" s="524">
        <v>40.375833156546101</v>
      </c>
      <c r="H113" s="523">
        <v>1205.763557</v>
      </c>
      <c r="I113" s="523">
        <v>1205.763557</v>
      </c>
      <c r="J113" s="496">
        <v>1.2679127793830303</v>
      </c>
      <c r="K113" s="491">
        <v>14.081942</v>
      </c>
    </row>
    <row r="114" spans="1:11">
      <c r="A114" s="516" t="s">
        <v>749</v>
      </c>
      <c r="B114" s="489" t="s">
        <v>111</v>
      </c>
      <c r="C114" s="490">
        <v>148.876634</v>
      </c>
      <c r="D114" s="517">
        <v>497.85980699999999</v>
      </c>
      <c r="E114" s="491">
        <v>445.07529499999998</v>
      </c>
      <c r="F114" s="524">
        <v>8.4163963762580902</v>
      </c>
      <c r="G114" s="524">
        <v>30.029713287051798</v>
      </c>
      <c r="H114" s="523">
        <v>527.13669100000004</v>
      </c>
      <c r="I114" s="523">
        <v>527.13669100000004</v>
      </c>
      <c r="J114" s="496">
        <v>1.1843764345536187</v>
      </c>
      <c r="K114" s="491">
        <v>10.980727</v>
      </c>
    </row>
    <row r="115" spans="1:11">
      <c r="A115" s="516" t="s">
        <v>749</v>
      </c>
      <c r="B115" s="489" t="s">
        <v>739</v>
      </c>
      <c r="C115" s="490">
        <v>0</v>
      </c>
      <c r="D115" s="517">
        <v>0</v>
      </c>
      <c r="E115" s="491">
        <v>0</v>
      </c>
      <c r="F115" s="524">
        <v>0</v>
      </c>
      <c r="G115" s="524">
        <v>0</v>
      </c>
      <c r="H115" s="523">
        <v>0</v>
      </c>
      <c r="I115" s="523">
        <v>0</v>
      </c>
      <c r="J115" s="496">
        <v>0</v>
      </c>
      <c r="K115" s="491">
        <v>0</v>
      </c>
    </row>
    <row r="116" spans="1:11">
      <c r="A116" s="516" t="s">
        <v>749</v>
      </c>
      <c r="B116" s="489" t="s">
        <v>113</v>
      </c>
      <c r="C116" s="490">
        <v>3.6699999999999998E-4</v>
      </c>
      <c r="D116" s="517">
        <v>0</v>
      </c>
      <c r="E116" s="491">
        <v>3.6699999999999998E-4</v>
      </c>
      <c r="F116" s="524">
        <v>100</v>
      </c>
      <c r="G116" s="524">
        <v>1.3623978201634901</v>
      </c>
      <c r="H116" s="523">
        <v>0</v>
      </c>
      <c r="I116" s="523">
        <v>0</v>
      </c>
      <c r="J116" s="523">
        <v>0</v>
      </c>
      <c r="K116" s="523">
        <v>5.0000000000000004E-6</v>
      </c>
    </row>
    <row r="117" spans="1:11">
      <c r="A117" s="525" t="s">
        <v>749</v>
      </c>
      <c r="B117" s="526" t="s">
        <v>114</v>
      </c>
      <c r="C117" s="527">
        <v>1163.478296</v>
      </c>
      <c r="D117" s="528">
        <v>265.42017900000002</v>
      </c>
      <c r="E117" s="491">
        <v>1363.9431129999998</v>
      </c>
      <c r="F117" s="530">
        <v>100</v>
      </c>
      <c r="G117" s="530">
        <v>0</v>
      </c>
      <c r="H117" s="523">
        <v>1283.8953430000001</v>
      </c>
      <c r="I117" s="523">
        <v>1283.8953430000001</v>
      </c>
      <c r="J117" s="523">
        <v>0</v>
      </c>
      <c r="K117" s="523">
        <v>781.000001</v>
      </c>
    </row>
    <row r="118" spans="1:11" s="508" customFormat="1">
      <c r="A118" s="532" t="s">
        <v>749</v>
      </c>
      <c r="B118" s="533" t="s">
        <v>740</v>
      </c>
      <c r="C118" s="633">
        <v>7467.0451220000004</v>
      </c>
      <c r="D118" s="634">
        <v>4025.830708</v>
      </c>
      <c r="E118" s="634">
        <v>9673.1574809999984</v>
      </c>
      <c r="F118" s="635">
        <v>16.14</v>
      </c>
      <c r="G118" s="635">
        <v>22.9</v>
      </c>
      <c r="H118" s="636">
        <v>6528.5512829999998</v>
      </c>
      <c r="I118" s="636">
        <v>6528.5512829999998</v>
      </c>
      <c r="J118" s="637">
        <v>0.67491419382175577</v>
      </c>
      <c r="K118" s="638">
        <v>825.53605200000004</v>
      </c>
    </row>
    <row r="119" spans="1:11">
      <c r="A119" s="509" t="s">
        <v>750</v>
      </c>
      <c r="B119" s="510" t="s">
        <v>104</v>
      </c>
      <c r="C119" s="511">
        <v>3.9318560000000002</v>
      </c>
      <c r="D119" s="512">
        <v>0</v>
      </c>
      <c r="E119" s="513">
        <v>3.9318560000000002</v>
      </c>
      <c r="F119" s="515">
        <v>8.9779483277108801E-2</v>
      </c>
      <c r="G119" s="515">
        <v>21.4243858371212</v>
      </c>
      <c r="H119" s="513">
        <v>0.19079499999999999</v>
      </c>
      <c r="I119" s="513">
        <v>0.19079499999999999</v>
      </c>
      <c r="J119" s="515">
        <v>4.8525429212056589E-2</v>
      </c>
      <c r="K119" s="513">
        <v>7.3399999999999995E-4</v>
      </c>
    </row>
    <row r="120" spans="1:11">
      <c r="A120" s="516" t="s">
        <v>750</v>
      </c>
      <c r="B120" s="489" t="s">
        <v>105</v>
      </c>
      <c r="C120" s="490">
        <v>1339.2932039999998</v>
      </c>
      <c r="D120" s="517">
        <v>629.50635199999999</v>
      </c>
      <c r="E120" s="491">
        <v>1967.2560560000002</v>
      </c>
      <c r="F120" s="492">
        <v>0.206151862520941</v>
      </c>
      <c r="G120" s="492">
        <v>15.5880981565523</v>
      </c>
      <c r="H120" s="491">
        <v>133.74893900000001</v>
      </c>
      <c r="I120" s="491">
        <v>132.03214499999999</v>
      </c>
      <c r="J120" s="496">
        <v>6.7987559927481039E-2</v>
      </c>
      <c r="K120" s="491">
        <v>0.63473599999999997</v>
      </c>
    </row>
    <row r="121" spans="1:11">
      <c r="A121" s="516" t="s">
        <v>750</v>
      </c>
      <c r="B121" s="489" t="s">
        <v>106</v>
      </c>
      <c r="C121" s="490">
        <v>1718.4780069999999</v>
      </c>
      <c r="D121" s="517">
        <v>153.62098399999999</v>
      </c>
      <c r="E121" s="491">
        <v>1871.8199909999998</v>
      </c>
      <c r="F121" s="492">
        <v>0.35676448761680102</v>
      </c>
      <c r="G121" s="492">
        <v>19.374088413611801</v>
      </c>
      <c r="H121" s="491">
        <v>235.12988899999999</v>
      </c>
      <c r="I121" s="491">
        <v>232.182265</v>
      </c>
      <c r="J121" s="496">
        <v>0.12561565221577975</v>
      </c>
      <c r="K121" s="491">
        <v>1.2985960000000001</v>
      </c>
    </row>
    <row r="122" spans="1:11">
      <c r="A122" s="516" t="s">
        <v>750</v>
      </c>
      <c r="B122" s="489" t="s">
        <v>107</v>
      </c>
      <c r="C122" s="490">
        <v>887.34520299999997</v>
      </c>
      <c r="D122" s="517">
        <v>18.132342000000001</v>
      </c>
      <c r="E122" s="491">
        <v>905.43554500000005</v>
      </c>
      <c r="F122" s="492">
        <v>0.60701471577416399</v>
      </c>
      <c r="G122" s="492">
        <v>20.6928923913629</v>
      </c>
      <c r="H122" s="491">
        <v>176.44988800000002</v>
      </c>
      <c r="I122" s="491">
        <v>173.780823</v>
      </c>
      <c r="J122" s="496">
        <v>0.19487846371217954</v>
      </c>
      <c r="K122" s="491">
        <v>1.1326559999999999</v>
      </c>
    </row>
    <row r="123" spans="1:11">
      <c r="A123" s="516" t="s">
        <v>750</v>
      </c>
      <c r="B123" s="489" t="s">
        <v>108</v>
      </c>
      <c r="C123" s="490">
        <v>758.67069499999991</v>
      </c>
      <c r="D123" s="517">
        <v>7.8246799999999999</v>
      </c>
      <c r="E123" s="491">
        <v>766.195875</v>
      </c>
      <c r="F123" s="492">
        <v>0.95642918985957703</v>
      </c>
      <c r="G123" s="492">
        <v>20.583882548310498</v>
      </c>
      <c r="H123" s="491">
        <v>203.580894</v>
      </c>
      <c r="I123" s="491">
        <v>201.31942100000001</v>
      </c>
      <c r="J123" s="496">
        <v>0.26570345866192507</v>
      </c>
      <c r="K123" s="491">
        <v>1.516049</v>
      </c>
    </row>
    <row r="124" spans="1:11">
      <c r="A124" s="516" t="s">
        <v>750</v>
      </c>
      <c r="B124" s="489" t="s">
        <v>109</v>
      </c>
      <c r="C124" s="490">
        <v>308.68246099999999</v>
      </c>
      <c r="D124" s="517">
        <v>7.950215</v>
      </c>
      <c r="E124" s="491">
        <v>316.632676</v>
      </c>
      <c r="F124" s="492">
        <v>1.6491927068196801</v>
      </c>
      <c r="G124" s="492">
        <v>21.121944470443701</v>
      </c>
      <c r="H124" s="491">
        <v>121.66377800000001</v>
      </c>
      <c r="I124" s="491">
        <v>119.51169</v>
      </c>
      <c r="J124" s="496">
        <v>0.38424264841194095</v>
      </c>
      <c r="K124" s="491">
        <v>1.095623</v>
      </c>
    </row>
    <row r="125" spans="1:11">
      <c r="A125" s="516" t="s">
        <v>750</v>
      </c>
      <c r="B125" s="489" t="s">
        <v>110</v>
      </c>
      <c r="C125" s="490">
        <v>181.99436499999999</v>
      </c>
      <c r="D125" s="517">
        <v>0.94679899999999995</v>
      </c>
      <c r="E125" s="491">
        <v>182.866164</v>
      </c>
      <c r="F125" s="492">
        <v>3.5054615133721501</v>
      </c>
      <c r="G125" s="492">
        <v>20.9170155721099</v>
      </c>
      <c r="H125" s="491">
        <v>110.127914</v>
      </c>
      <c r="I125" s="491">
        <v>108.23454799999999</v>
      </c>
      <c r="J125" s="496">
        <v>0.60223231893244078</v>
      </c>
      <c r="K125" s="491">
        <v>1.3523579999999999</v>
      </c>
    </row>
    <row r="126" spans="1:11">
      <c r="A126" s="516" t="s">
        <v>750</v>
      </c>
      <c r="B126" s="489" t="s">
        <v>111</v>
      </c>
      <c r="C126" s="490">
        <v>129.145805</v>
      </c>
      <c r="D126" s="517">
        <v>1.3323510000000001</v>
      </c>
      <c r="E126" s="491">
        <v>130.47815600000001</v>
      </c>
      <c r="F126" s="492">
        <v>6.7449205827219103</v>
      </c>
      <c r="G126" s="492">
        <v>22.594605797463899</v>
      </c>
      <c r="H126" s="491">
        <v>118.777789</v>
      </c>
      <c r="I126" s="491">
        <v>117.343822</v>
      </c>
      <c r="J126" s="496">
        <v>0.91032700523450072</v>
      </c>
      <c r="K126" s="491">
        <v>1.9835849999999999</v>
      </c>
    </row>
    <row r="127" spans="1:11">
      <c r="A127" s="516" t="s">
        <v>750</v>
      </c>
      <c r="B127" s="489" t="s">
        <v>739</v>
      </c>
      <c r="C127" s="490">
        <v>204.183009</v>
      </c>
      <c r="D127" s="517">
        <v>0.43241399999999997</v>
      </c>
      <c r="E127" s="491">
        <v>204.577923</v>
      </c>
      <c r="F127" s="492">
        <v>23.833400635316799</v>
      </c>
      <c r="G127" s="492">
        <v>17.9401220140455</v>
      </c>
      <c r="H127" s="491">
        <v>211.64494200000001</v>
      </c>
      <c r="I127" s="491">
        <v>207.85755300000002</v>
      </c>
      <c r="J127" s="496">
        <v>1.0345443872748674</v>
      </c>
      <c r="K127" s="491">
        <v>8.7157830000000001</v>
      </c>
    </row>
    <row r="128" spans="1:11">
      <c r="A128" s="516" t="s">
        <v>750</v>
      </c>
      <c r="B128" s="489" t="s">
        <v>113</v>
      </c>
      <c r="C128" s="490">
        <v>15.862498</v>
      </c>
      <c r="D128" s="517">
        <v>0</v>
      </c>
      <c r="E128" s="491">
        <v>15.862498</v>
      </c>
      <c r="F128" s="492">
        <v>100</v>
      </c>
      <c r="G128" s="492">
        <v>14.267191712175499</v>
      </c>
      <c r="H128" s="491">
        <v>2.4057930000000001</v>
      </c>
      <c r="I128" s="491">
        <v>2.4057930000000001</v>
      </c>
      <c r="J128" s="496">
        <v>0.15166545647476207</v>
      </c>
      <c r="K128" s="491">
        <v>2.2631329999999998</v>
      </c>
    </row>
    <row r="129" spans="1:11">
      <c r="A129" s="525" t="s">
        <v>750</v>
      </c>
      <c r="B129" s="526" t="s">
        <v>114</v>
      </c>
      <c r="C129" s="527">
        <v>19.908006</v>
      </c>
      <c r="D129" s="528">
        <v>0</v>
      </c>
      <c r="E129" s="529">
        <v>19.908347000000003</v>
      </c>
      <c r="F129" s="534">
        <v>100</v>
      </c>
      <c r="G129" s="534">
        <v>22.0284235552053</v>
      </c>
      <c r="H129" s="529">
        <v>15.799154</v>
      </c>
      <c r="I129" s="529">
        <v>15.799154</v>
      </c>
      <c r="J129" s="531">
        <v>0.79359446567813985</v>
      </c>
      <c r="K129" s="529">
        <v>4.385491</v>
      </c>
    </row>
    <row r="130" spans="1:11" s="508" customFormat="1">
      <c r="A130" s="532" t="s">
        <v>750</v>
      </c>
      <c r="B130" s="533" t="s">
        <v>740</v>
      </c>
      <c r="C130" s="633">
        <v>5567.4951090000004</v>
      </c>
      <c r="D130" s="634">
        <v>819.74613699999998</v>
      </c>
      <c r="E130" s="636">
        <v>6384.9650870000005</v>
      </c>
      <c r="F130" s="635">
        <v>2.04</v>
      </c>
      <c r="G130" s="635">
        <v>20.05</v>
      </c>
      <c r="H130" s="638">
        <v>1329.5197750000004</v>
      </c>
      <c r="I130" s="638">
        <v>1310.658009</v>
      </c>
      <c r="J130" s="637">
        <v>0.20822663192112773</v>
      </c>
      <c r="K130" s="636">
        <v>24.378743999999998</v>
      </c>
    </row>
    <row r="131" spans="1:11">
      <c r="A131" s="509" t="s">
        <v>751</v>
      </c>
      <c r="B131" s="510" t="s">
        <v>104</v>
      </c>
      <c r="C131" s="511">
        <v>66.297348</v>
      </c>
      <c r="D131" s="513">
        <v>3.9616289999999998</v>
      </c>
      <c r="E131" s="513">
        <v>70.258977000000002</v>
      </c>
      <c r="F131" s="515">
        <v>8.26954824577079E-2</v>
      </c>
      <c r="G131" s="515">
        <v>15.8614151185264</v>
      </c>
      <c r="H131" s="513">
        <v>2.3857379999999999</v>
      </c>
      <c r="I131" s="513">
        <v>2.3857379999999999</v>
      </c>
      <c r="J131" s="515">
        <v>3.395634411243989E-2</v>
      </c>
      <c r="K131" s="513">
        <v>9.0920000000000011E-3</v>
      </c>
    </row>
    <row r="132" spans="1:11">
      <c r="A132" s="516" t="s">
        <v>751</v>
      </c>
      <c r="B132" s="489" t="s">
        <v>105</v>
      </c>
      <c r="C132" s="490">
        <v>35869.633061</v>
      </c>
      <c r="D132" s="491">
        <v>12637.333139</v>
      </c>
      <c r="E132" s="491">
        <v>48503.503200000006</v>
      </c>
      <c r="F132" s="524">
        <v>0.20605701321796499</v>
      </c>
      <c r="G132" s="524">
        <v>16.979760140294399</v>
      </c>
      <c r="H132" s="491">
        <v>3592.8405780000003</v>
      </c>
      <c r="I132" s="491">
        <v>3592.8405780000003</v>
      </c>
      <c r="J132" s="496">
        <v>7.4073836753300745E-2</v>
      </c>
      <c r="K132" s="491">
        <v>17.054380000000002</v>
      </c>
    </row>
    <row r="133" spans="1:11">
      <c r="A133" s="516" t="s">
        <v>751</v>
      </c>
      <c r="B133" s="489" t="s">
        <v>106</v>
      </c>
      <c r="C133" s="490">
        <v>41346.638287000002</v>
      </c>
      <c r="D133" s="491">
        <v>1311.7402500000001</v>
      </c>
      <c r="E133" s="491">
        <v>42657.19369</v>
      </c>
      <c r="F133" s="524">
        <v>0.36341879408875499</v>
      </c>
      <c r="G133" s="524">
        <v>21.9672072263619</v>
      </c>
      <c r="H133" s="491">
        <v>6166.6956819999996</v>
      </c>
      <c r="I133" s="491">
        <v>6166.6956819999996</v>
      </c>
      <c r="J133" s="496">
        <v>0.14456402656993445</v>
      </c>
      <c r="K133" s="491">
        <v>34.252103000000005</v>
      </c>
    </row>
    <row r="134" spans="1:11">
      <c r="A134" s="516" t="s">
        <v>751</v>
      </c>
      <c r="B134" s="489" t="s">
        <v>107</v>
      </c>
      <c r="C134" s="490">
        <v>26776.786563999998</v>
      </c>
      <c r="D134" s="491">
        <v>165.927424</v>
      </c>
      <c r="E134" s="491">
        <v>26942.488147</v>
      </c>
      <c r="F134" s="524">
        <v>0.61257333806557601</v>
      </c>
      <c r="G134" s="524">
        <v>23.491170672389199</v>
      </c>
      <c r="H134" s="491">
        <v>6027.3506220000008</v>
      </c>
      <c r="I134" s="491">
        <v>6027.3506220000008</v>
      </c>
      <c r="J134" s="496">
        <v>0.22371172955943699</v>
      </c>
      <c r="K134" s="491">
        <v>38.881972999999995</v>
      </c>
    </row>
    <row r="135" spans="1:11">
      <c r="A135" s="516" t="s">
        <v>751</v>
      </c>
      <c r="B135" s="489" t="s">
        <v>108</v>
      </c>
      <c r="C135" s="490">
        <v>22114.777333999999</v>
      </c>
      <c r="D135" s="491">
        <v>83.872439</v>
      </c>
      <c r="E135" s="491">
        <v>22198.466522999999</v>
      </c>
      <c r="F135" s="524">
        <v>0.94201134471760595</v>
      </c>
      <c r="G135" s="524">
        <v>24.584128679995299</v>
      </c>
      <c r="H135" s="491">
        <v>6941.2672470000007</v>
      </c>
      <c r="I135" s="491">
        <v>6941.2672470000007</v>
      </c>
      <c r="J135" s="496">
        <v>0.31269129513104438</v>
      </c>
      <c r="K135" s="491">
        <v>51.359542999999995</v>
      </c>
    </row>
    <row r="136" spans="1:11">
      <c r="A136" s="516" t="s">
        <v>751</v>
      </c>
      <c r="B136" s="489" t="s">
        <v>109</v>
      </c>
      <c r="C136" s="490">
        <v>7184.3501730000007</v>
      </c>
      <c r="D136" s="491">
        <v>32.137936000000003</v>
      </c>
      <c r="E136" s="491">
        <v>7216.2277789999998</v>
      </c>
      <c r="F136" s="524">
        <v>1.61347418021961</v>
      </c>
      <c r="G136" s="524">
        <v>23.858404636425998</v>
      </c>
      <c r="H136" s="491">
        <v>3087.0106770000002</v>
      </c>
      <c r="I136" s="491">
        <v>3087.0106770000002</v>
      </c>
      <c r="J136" s="496">
        <v>0.42778731098033429</v>
      </c>
      <c r="K136" s="491">
        <v>27.577537</v>
      </c>
    </row>
    <row r="137" spans="1:11">
      <c r="A137" s="516" t="s">
        <v>751</v>
      </c>
      <c r="B137" s="489" t="s">
        <v>110</v>
      </c>
      <c r="C137" s="490">
        <v>1854.5370959999998</v>
      </c>
      <c r="D137" s="491">
        <v>9.6534659999999999</v>
      </c>
      <c r="E137" s="491">
        <v>1864.082062</v>
      </c>
      <c r="F137" s="524">
        <v>3.5757043833406099</v>
      </c>
      <c r="G137" s="524">
        <v>24.192054856005601</v>
      </c>
      <c r="H137" s="491">
        <v>1306.6151299999999</v>
      </c>
      <c r="I137" s="491">
        <v>1306.6151299999999</v>
      </c>
      <c r="J137" s="496">
        <v>0.70094292340226383</v>
      </c>
      <c r="K137" s="491">
        <v>16.218819</v>
      </c>
    </row>
    <row r="138" spans="1:11">
      <c r="A138" s="516" t="s">
        <v>751</v>
      </c>
      <c r="B138" s="489" t="s">
        <v>111</v>
      </c>
      <c r="C138" s="490">
        <v>1367.0565589999999</v>
      </c>
      <c r="D138" s="491">
        <v>1.036894</v>
      </c>
      <c r="E138" s="491">
        <v>1367.9011129999999</v>
      </c>
      <c r="F138" s="524">
        <v>7.1064386947391904</v>
      </c>
      <c r="G138" s="524">
        <v>24.700357561592199</v>
      </c>
      <c r="H138" s="491">
        <v>1391.427355</v>
      </c>
      <c r="I138" s="491">
        <v>1391.427355</v>
      </c>
      <c r="J138" s="496">
        <v>1.0171987885501488</v>
      </c>
      <c r="K138" s="491">
        <v>23.998101999999999</v>
      </c>
    </row>
    <row r="139" spans="1:11">
      <c r="A139" s="516" t="s">
        <v>751</v>
      </c>
      <c r="B139" s="489" t="s">
        <v>739</v>
      </c>
      <c r="C139" s="490">
        <v>1669.903718</v>
      </c>
      <c r="D139" s="491">
        <v>1.1238569999999999</v>
      </c>
      <c r="E139" s="491">
        <v>1670.951575</v>
      </c>
      <c r="F139" s="524">
        <v>23.915608446043699</v>
      </c>
      <c r="G139" s="524">
        <v>23.5905056075608</v>
      </c>
      <c r="H139" s="491">
        <v>2257.483886</v>
      </c>
      <c r="I139" s="491">
        <v>2257.483886</v>
      </c>
      <c r="J139" s="496">
        <v>1.3510169413497217</v>
      </c>
      <c r="K139" s="491">
        <v>93.884867</v>
      </c>
    </row>
    <row r="140" spans="1:11">
      <c r="A140" s="516" t="s">
        <v>751</v>
      </c>
      <c r="B140" s="489" t="s">
        <v>113</v>
      </c>
      <c r="C140" s="490">
        <v>153.426613</v>
      </c>
      <c r="D140" s="491">
        <v>1.2486000000000001E-2</v>
      </c>
      <c r="E140" s="491">
        <v>153.439099</v>
      </c>
      <c r="F140" s="524">
        <v>100</v>
      </c>
      <c r="G140" s="524">
        <v>19.321238975732001</v>
      </c>
      <c r="H140" s="491">
        <v>63.159298</v>
      </c>
      <c r="I140" s="491">
        <v>63.159298</v>
      </c>
      <c r="J140" s="496">
        <v>0.41162453645533992</v>
      </c>
      <c r="K140" s="491">
        <v>29.646330000000003</v>
      </c>
    </row>
    <row r="141" spans="1:11">
      <c r="A141" s="525" t="s">
        <v>751</v>
      </c>
      <c r="B141" s="526" t="s">
        <v>114</v>
      </c>
      <c r="C141" s="527">
        <v>124.36861500000001</v>
      </c>
      <c r="D141" s="529">
        <v>12.256429000000001</v>
      </c>
      <c r="E141" s="529">
        <v>136.625044</v>
      </c>
      <c r="F141" s="530">
        <v>100</v>
      </c>
      <c r="G141" s="530">
        <v>24.837043785325299</v>
      </c>
      <c r="H141" s="529">
        <v>208.702472</v>
      </c>
      <c r="I141" s="529">
        <v>208.702472</v>
      </c>
      <c r="J141" s="531">
        <v>1.5275564851785155</v>
      </c>
      <c r="K141" s="529">
        <v>33.933622999999997</v>
      </c>
    </row>
    <row r="142" spans="1:11" s="508" customFormat="1">
      <c r="A142" s="516" t="s">
        <v>751</v>
      </c>
      <c r="B142" s="533" t="s">
        <v>740</v>
      </c>
      <c r="C142" s="633">
        <v>138527.775368</v>
      </c>
      <c r="D142" s="638">
        <v>14259.055949</v>
      </c>
      <c r="E142" s="636">
        <v>152781.13720900001</v>
      </c>
      <c r="F142" s="635">
        <v>1.03</v>
      </c>
      <c r="G142" s="635">
        <v>21.28</v>
      </c>
      <c r="H142" s="638">
        <v>31044.938685000001</v>
      </c>
      <c r="I142" s="638">
        <v>31044.938685000001</v>
      </c>
      <c r="J142" s="639">
        <v>0.20319876689051905</v>
      </c>
      <c r="K142" s="636">
        <v>366.81636900000001</v>
      </c>
    </row>
    <row r="143" spans="1:11">
      <c r="A143" s="509" t="s">
        <v>752</v>
      </c>
      <c r="B143" s="510" t="s">
        <v>104</v>
      </c>
      <c r="C143" s="511">
        <v>3.250013</v>
      </c>
      <c r="D143" s="512">
        <v>0</v>
      </c>
      <c r="E143" s="513">
        <v>3.250013</v>
      </c>
      <c r="F143" s="515">
        <v>7.9015068555110396E-2</v>
      </c>
      <c r="G143" s="515">
        <v>51.060011144570801</v>
      </c>
      <c r="H143" s="513">
        <v>0.36656</v>
      </c>
      <c r="I143" s="513">
        <v>0.36656</v>
      </c>
      <c r="J143" s="515">
        <v>0.11278724115872768</v>
      </c>
      <c r="K143" s="513">
        <v>1.3109999999999999E-3</v>
      </c>
    </row>
    <row r="144" spans="1:11">
      <c r="A144" s="516" t="s">
        <v>752</v>
      </c>
      <c r="B144" s="489" t="s">
        <v>105</v>
      </c>
      <c r="C144" s="490">
        <v>824.95110099999999</v>
      </c>
      <c r="D144" s="517">
        <v>776.57275600000003</v>
      </c>
      <c r="E144" s="491">
        <v>1598.605857</v>
      </c>
      <c r="F144" s="494">
        <v>0.2077044353415386</v>
      </c>
      <c r="G144" s="494">
        <v>50.280876609381281</v>
      </c>
      <c r="H144" s="491">
        <v>353.80785400000002</v>
      </c>
      <c r="I144" s="491">
        <v>353.65329700000001</v>
      </c>
      <c r="J144" s="496">
        <v>0.22132275598187051</v>
      </c>
      <c r="K144" s="491">
        <v>1.6696879999999998</v>
      </c>
    </row>
    <row r="145" spans="1:11">
      <c r="A145" s="516" t="s">
        <v>752</v>
      </c>
      <c r="B145" s="489" t="s">
        <v>106</v>
      </c>
      <c r="C145" s="490">
        <v>1700.101439</v>
      </c>
      <c r="D145" s="517">
        <v>326.85657299999997</v>
      </c>
      <c r="E145" s="491">
        <v>2023.6460120000002</v>
      </c>
      <c r="F145" s="494">
        <v>0.37346928236981247</v>
      </c>
      <c r="G145" s="494">
        <v>50.221127797013828</v>
      </c>
      <c r="H145" s="491">
        <v>648.80674399999998</v>
      </c>
      <c r="I145" s="491">
        <v>648.51794099999995</v>
      </c>
      <c r="J145" s="496">
        <v>0.32061276535157174</v>
      </c>
      <c r="K145" s="491">
        <v>3.8014009999999998</v>
      </c>
    </row>
    <row r="146" spans="1:11">
      <c r="A146" s="516" t="s">
        <v>752</v>
      </c>
      <c r="B146" s="489" t="s">
        <v>107</v>
      </c>
      <c r="C146" s="490">
        <v>1358.151648</v>
      </c>
      <c r="D146" s="517">
        <v>77.311245999999997</v>
      </c>
      <c r="E146" s="491">
        <v>1434.5928940000001</v>
      </c>
      <c r="F146" s="494">
        <v>0.61807593424146101</v>
      </c>
      <c r="G146" s="494">
        <v>50.568756545095901</v>
      </c>
      <c r="H146" s="491">
        <v>619.08736400000009</v>
      </c>
      <c r="I146" s="491">
        <v>618.75536999999997</v>
      </c>
      <c r="J146" s="496">
        <v>0.4315421933213619</v>
      </c>
      <c r="K146" s="491">
        <v>4.4857199999999997</v>
      </c>
    </row>
    <row r="147" spans="1:11">
      <c r="A147" s="516" t="s">
        <v>752</v>
      </c>
      <c r="B147" s="489" t="s">
        <v>108</v>
      </c>
      <c r="C147" s="490">
        <v>1120.9420600000001</v>
      </c>
      <c r="D147" s="517">
        <v>32.657550000000001</v>
      </c>
      <c r="E147" s="491">
        <v>1152.64561</v>
      </c>
      <c r="F147" s="494">
        <v>0.93556420525630102</v>
      </c>
      <c r="G147" s="494">
        <v>50.375098093647466</v>
      </c>
      <c r="H147" s="491">
        <v>605.19738500000005</v>
      </c>
      <c r="I147" s="491">
        <v>604.81442400000003</v>
      </c>
      <c r="J147" s="496">
        <v>0.5250507005357874</v>
      </c>
      <c r="K147" s="491">
        <v>5.4312990000000001</v>
      </c>
    </row>
    <row r="148" spans="1:11">
      <c r="A148" s="516" t="s">
        <v>752</v>
      </c>
      <c r="B148" s="489" t="s">
        <v>109</v>
      </c>
      <c r="C148" s="490">
        <v>420.23589799999996</v>
      </c>
      <c r="D148" s="517">
        <v>8.7749320000000015</v>
      </c>
      <c r="E148" s="491">
        <v>428.67907000000002</v>
      </c>
      <c r="F148" s="494">
        <v>1.6229623977349177</v>
      </c>
      <c r="G148" s="494">
        <v>49.163934055206653</v>
      </c>
      <c r="H148" s="491">
        <v>269.47703200000001</v>
      </c>
      <c r="I148" s="491">
        <v>269.269633</v>
      </c>
      <c r="J148" s="496">
        <v>0.62862185457293263</v>
      </c>
      <c r="K148" s="491">
        <v>3.4235129999999998</v>
      </c>
    </row>
    <row r="149" spans="1:11">
      <c r="A149" s="516" t="s">
        <v>752</v>
      </c>
      <c r="B149" s="489" t="s">
        <v>110</v>
      </c>
      <c r="C149" s="490">
        <v>137.09734099999997</v>
      </c>
      <c r="D149" s="517">
        <v>4.3489260000000005</v>
      </c>
      <c r="E149" s="491">
        <v>141.28626699999998</v>
      </c>
      <c r="F149" s="494">
        <v>3.5058808428189234</v>
      </c>
      <c r="G149" s="494">
        <v>49.76107884674466</v>
      </c>
      <c r="H149" s="491">
        <v>105.649168</v>
      </c>
      <c r="I149" s="491">
        <v>105.497816</v>
      </c>
      <c r="J149" s="496">
        <v>0.74776671677509898</v>
      </c>
      <c r="K149" s="491">
        <v>2.4694470000000002</v>
      </c>
    </row>
    <row r="150" spans="1:11">
      <c r="A150" s="516" t="s">
        <v>752</v>
      </c>
      <c r="B150" s="489" t="s">
        <v>111</v>
      </c>
      <c r="C150" s="490">
        <v>83.751822000000004</v>
      </c>
      <c r="D150" s="517">
        <v>1.717841</v>
      </c>
      <c r="E150" s="491">
        <v>85.315162999999998</v>
      </c>
      <c r="F150" s="494">
        <v>7.1892394302739806</v>
      </c>
      <c r="G150" s="494">
        <v>49.432724728279894</v>
      </c>
      <c r="H150" s="491">
        <v>69.348088000000004</v>
      </c>
      <c r="I150" s="491">
        <v>69.272412000000017</v>
      </c>
      <c r="J150" s="496">
        <v>0.81284598846748968</v>
      </c>
      <c r="K150" s="491">
        <v>3.0197640000000003</v>
      </c>
    </row>
    <row r="151" spans="1:11">
      <c r="A151" s="516" t="s">
        <v>752</v>
      </c>
      <c r="B151" s="489" t="s">
        <v>739</v>
      </c>
      <c r="C151" s="490">
        <v>129.29154700000001</v>
      </c>
      <c r="D151" s="517">
        <v>2.2183710000000003</v>
      </c>
      <c r="E151" s="491">
        <v>131.14066800000001</v>
      </c>
      <c r="F151" s="494">
        <v>23.199189581072766</v>
      </c>
      <c r="G151" s="494">
        <v>49.513515940846929</v>
      </c>
      <c r="H151" s="491">
        <v>152.402039</v>
      </c>
      <c r="I151" s="491">
        <v>152.36633899999998</v>
      </c>
      <c r="J151" s="496">
        <v>1.1621264503548203</v>
      </c>
      <c r="K151" s="491">
        <v>15.102297</v>
      </c>
    </row>
    <row r="152" spans="1:11">
      <c r="A152" s="516" t="s">
        <v>752</v>
      </c>
      <c r="B152" s="489" t="s">
        <v>113</v>
      </c>
      <c r="C152" s="490">
        <v>19.865214999999999</v>
      </c>
      <c r="D152" s="517">
        <v>0.26403500000000002</v>
      </c>
      <c r="E152" s="491">
        <v>20.09075</v>
      </c>
      <c r="F152" s="494">
        <v>100</v>
      </c>
      <c r="G152" s="494">
        <v>50.889969056836065</v>
      </c>
      <c r="H152" s="491">
        <v>2.5139999999999997E-3</v>
      </c>
      <c r="I152" s="491">
        <v>2.5139999999999997E-3</v>
      </c>
      <c r="J152" s="496">
        <v>1.2513221258539375E-4</v>
      </c>
      <c r="K152" s="491">
        <v>10.224119</v>
      </c>
    </row>
    <row r="153" spans="1:11">
      <c r="A153" s="525" t="s">
        <v>752</v>
      </c>
      <c r="B153" s="526" t="s">
        <v>114</v>
      </c>
      <c r="C153" s="527">
        <v>43.372070000000001</v>
      </c>
      <c r="D153" s="528">
        <v>0.12650700000000001</v>
      </c>
      <c r="E153" s="529">
        <v>43.460077000000005</v>
      </c>
      <c r="F153" s="535">
        <v>100</v>
      </c>
      <c r="G153" s="535">
        <v>78.860489771248211</v>
      </c>
      <c r="H153" s="529">
        <v>2.2366969999999999</v>
      </c>
      <c r="I153" s="529">
        <v>2.2366969999999999</v>
      </c>
      <c r="J153" s="531">
        <v>5.1465555387764268E-2</v>
      </c>
      <c r="K153" s="529">
        <v>34.269767000000002</v>
      </c>
    </row>
    <row r="154" spans="1:11" s="508" customFormat="1">
      <c r="A154" s="516" t="s">
        <v>752</v>
      </c>
      <c r="B154" s="533" t="s">
        <v>740</v>
      </c>
      <c r="C154" s="633">
        <v>5841.0101540000005</v>
      </c>
      <c r="D154" s="634">
        <v>1230.848737</v>
      </c>
      <c r="E154" s="636">
        <v>7062.7123810000003</v>
      </c>
      <c r="F154" s="640">
        <v>2</v>
      </c>
      <c r="G154" s="635">
        <v>51.12</v>
      </c>
      <c r="H154" s="638">
        <v>2826.381445</v>
      </c>
      <c r="I154" s="638">
        <v>2824.7530030000007</v>
      </c>
      <c r="J154" s="639">
        <v>0.40018356865323973</v>
      </c>
      <c r="K154" s="636">
        <v>83.898325999999997</v>
      </c>
    </row>
    <row r="155" spans="1:11">
      <c r="A155" s="533" t="s">
        <v>741</v>
      </c>
      <c r="B155" s="533"/>
      <c r="C155" s="536">
        <v>221268.576134</v>
      </c>
      <c r="D155" s="537">
        <v>33689.837349000001</v>
      </c>
      <c r="E155" s="538">
        <v>248289.62627900005</v>
      </c>
      <c r="F155" s="539">
        <v>3.25</v>
      </c>
      <c r="G155" s="539">
        <v>23.76</v>
      </c>
      <c r="H155" s="537">
        <v>83507.109249999994</v>
      </c>
      <c r="I155" s="537">
        <v>81775.057431000008</v>
      </c>
      <c r="J155" s="496">
        <v>0.33632943309586394</v>
      </c>
      <c r="K155" s="537">
        <v>2528.8290889999998</v>
      </c>
    </row>
    <row r="156" spans="1:11">
      <c r="A156" s="74"/>
      <c r="B156" s="154"/>
      <c r="C156" s="91"/>
      <c r="D156" s="91"/>
      <c r="E156" s="155"/>
      <c r="F156" s="155"/>
      <c r="G156" s="155"/>
    </row>
    <row r="157" spans="1:11">
      <c r="A157" s="74"/>
      <c r="B157" s="154"/>
      <c r="C157" s="91"/>
      <c r="D157" s="91"/>
      <c r="E157" s="155"/>
      <c r="F157" s="155"/>
      <c r="G157" s="155"/>
    </row>
    <row r="158" spans="1:11">
      <c r="A158" s="74"/>
      <c r="B158" s="154"/>
      <c r="C158" s="91"/>
      <c r="D158" s="91"/>
      <c r="E158" s="155"/>
      <c r="F158" s="155"/>
      <c r="G158" s="155"/>
    </row>
    <row r="159" spans="1:11">
      <c r="A159" s="74"/>
      <c r="B159" s="154"/>
      <c r="C159" s="91"/>
      <c r="D159" s="91"/>
      <c r="E159" s="155"/>
      <c r="F159" s="155"/>
      <c r="G159" s="155"/>
    </row>
    <row r="160" spans="1:11">
      <c r="A160" s="74"/>
      <c r="B160" s="154"/>
      <c r="C160" s="91"/>
      <c r="D160" s="91"/>
      <c r="E160" s="155"/>
      <c r="F160" s="155"/>
      <c r="G160" s="155"/>
    </row>
    <row r="161" spans="1:7">
      <c r="A161" s="641"/>
      <c r="B161" s="88"/>
      <c r="C161" s="642"/>
      <c r="D161" s="642"/>
      <c r="E161" s="643"/>
      <c r="F161" s="643"/>
      <c r="G161" s="644"/>
    </row>
    <row r="162" spans="1:7">
      <c r="A162" s="151"/>
      <c r="B162" s="79"/>
      <c r="C162" s="14"/>
      <c r="D162" s="14"/>
      <c r="E162" s="14"/>
      <c r="F162" s="14"/>
      <c r="G162" s="14"/>
    </row>
    <row r="163" spans="1:7">
      <c r="A163" s="151"/>
      <c r="B163" s="79"/>
      <c r="C163" s="14"/>
      <c r="D163" s="14"/>
      <c r="E163" s="14"/>
      <c r="F163" s="14"/>
      <c r="G163" s="14"/>
    </row>
    <row r="164" spans="1:7">
      <c r="A164" s="153"/>
      <c r="B164" s="79"/>
      <c r="C164" s="14"/>
      <c r="D164" s="14"/>
      <c r="E164" s="14"/>
      <c r="F164" s="14"/>
      <c r="G164" s="14"/>
    </row>
    <row r="165" spans="1:7">
      <c r="A165" s="379"/>
      <c r="B165" s="84"/>
      <c r="C165" s="66"/>
      <c r="D165" s="66"/>
      <c r="E165" s="66"/>
      <c r="F165" s="66"/>
      <c r="G165" s="66"/>
    </row>
    <row r="166" spans="1:7">
      <c r="A166" s="74"/>
      <c r="B166" s="84"/>
      <c r="C166" s="66"/>
      <c r="D166" s="66"/>
      <c r="E166" s="66"/>
      <c r="F166" s="66"/>
      <c r="G166" s="66"/>
    </row>
    <row r="167" spans="1:7">
      <c r="A167" s="14"/>
      <c r="B167" s="154"/>
      <c r="C167" s="91"/>
      <c r="D167" s="91"/>
      <c r="E167" s="155"/>
      <c r="F167" s="155"/>
      <c r="G167" s="155"/>
    </row>
    <row r="168" spans="1:7">
      <c r="A168" s="74"/>
      <c r="B168" s="154"/>
      <c r="C168" s="91"/>
      <c r="D168" s="91"/>
      <c r="E168" s="155"/>
      <c r="F168" s="155"/>
      <c r="G168" s="155"/>
    </row>
    <row r="169" spans="1:7">
      <c r="A169" s="74"/>
      <c r="B169" s="154"/>
      <c r="C169" s="91"/>
      <c r="D169" s="91"/>
      <c r="E169" s="155"/>
      <c r="F169" s="155"/>
      <c r="G169" s="155"/>
    </row>
    <row r="170" spans="1:7">
      <c r="A170" s="74"/>
      <c r="B170" s="154"/>
      <c r="C170" s="91"/>
      <c r="D170" s="91"/>
      <c r="E170" s="155"/>
      <c r="F170" s="155"/>
      <c r="G170" s="155"/>
    </row>
    <row r="171" spans="1:7">
      <c r="A171" s="74"/>
      <c r="B171" s="154"/>
      <c r="C171" s="91"/>
      <c r="D171" s="91"/>
      <c r="E171" s="155"/>
      <c r="F171" s="155"/>
      <c r="G171" s="155"/>
    </row>
    <row r="172" spans="1:7">
      <c r="A172" s="74"/>
      <c r="B172" s="154"/>
      <c r="C172" s="91"/>
      <c r="D172" s="91"/>
      <c r="E172" s="155"/>
      <c r="F172" s="155"/>
      <c r="G172" s="155"/>
    </row>
    <row r="173" spans="1:7">
      <c r="A173" s="74"/>
      <c r="B173" s="154"/>
      <c r="C173" s="91"/>
      <c r="D173" s="91"/>
      <c r="E173" s="155"/>
      <c r="F173" s="155"/>
      <c r="G173" s="155"/>
    </row>
    <row r="174" spans="1:7">
      <c r="A174" s="74"/>
      <c r="B174" s="154"/>
      <c r="C174" s="91"/>
      <c r="D174" s="91"/>
      <c r="E174" s="155"/>
      <c r="F174" s="155"/>
      <c r="G174" s="155"/>
    </row>
    <row r="175" spans="1:7">
      <c r="A175" s="74"/>
      <c r="B175" s="154"/>
      <c r="C175" s="91"/>
      <c r="D175" s="91"/>
      <c r="E175" s="155"/>
      <c r="F175" s="155"/>
      <c r="G175" s="155"/>
    </row>
    <row r="176" spans="1:7">
      <c r="A176" s="74"/>
      <c r="B176" s="154"/>
      <c r="C176" s="91"/>
      <c r="D176" s="91"/>
      <c r="E176" s="155"/>
      <c r="F176" s="155"/>
      <c r="G176" s="155"/>
    </row>
    <row r="177" spans="1:7">
      <c r="A177" s="74"/>
      <c r="B177" s="154"/>
      <c r="C177" s="91"/>
      <c r="D177" s="91"/>
      <c r="E177" s="155"/>
      <c r="F177" s="155"/>
      <c r="G177" s="155"/>
    </row>
    <row r="178" spans="1:7">
      <c r="A178" s="641"/>
      <c r="B178" s="276"/>
      <c r="C178" s="148"/>
      <c r="D178" s="148"/>
      <c r="E178" s="277"/>
      <c r="F178" s="277"/>
      <c r="G178" s="277"/>
    </row>
    <row r="179" spans="1:7">
      <c r="A179" s="74"/>
      <c r="B179" s="276"/>
      <c r="C179" s="148"/>
      <c r="D179" s="148"/>
      <c r="E179" s="277"/>
      <c r="F179" s="277"/>
      <c r="G179" s="277"/>
    </row>
    <row r="180" spans="1:7">
      <c r="A180" s="14"/>
      <c r="B180" s="154"/>
      <c r="C180" s="91"/>
      <c r="D180" s="91"/>
      <c r="E180" s="155"/>
      <c r="F180" s="155"/>
      <c r="G180" s="155"/>
    </row>
    <row r="181" spans="1:7">
      <c r="A181" s="74"/>
      <c r="B181" s="154"/>
      <c r="C181" s="91"/>
      <c r="D181" s="91"/>
      <c r="E181" s="155"/>
      <c r="F181" s="155"/>
      <c r="G181" s="155"/>
    </row>
    <row r="182" spans="1:7">
      <c r="A182" s="74"/>
      <c r="B182" s="154"/>
      <c r="C182" s="91"/>
      <c r="D182" s="91"/>
      <c r="E182" s="155"/>
      <c r="F182" s="155"/>
      <c r="G182" s="155"/>
    </row>
    <row r="183" spans="1:7">
      <c r="A183" s="74"/>
      <c r="B183" s="154"/>
      <c r="C183" s="91"/>
      <c r="D183" s="91"/>
      <c r="E183" s="155"/>
      <c r="F183" s="155"/>
      <c r="G183" s="155"/>
    </row>
    <row r="184" spans="1:7">
      <c r="A184" s="74"/>
      <c r="B184" s="154"/>
      <c r="C184" s="91"/>
      <c r="D184" s="91"/>
      <c r="E184" s="155"/>
      <c r="F184" s="155"/>
      <c r="G184" s="155"/>
    </row>
    <row r="185" spans="1:7">
      <c r="A185" s="74"/>
      <c r="B185" s="154"/>
      <c r="C185" s="91"/>
      <c r="D185" s="91"/>
      <c r="E185" s="155"/>
      <c r="F185" s="155"/>
      <c r="G185" s="155"/>
    </row>
    <row r="186" spans="1:7">
      <c r="A186" s="74"/>
      <c r="B186" s="154"/>
      <c r="C186" s="91"/>
      <c r="D186" s="91"/>
      <c r="E186" s="155"/>
      <c r="F186" s="155"/>
      <c r="G186" s="155"/>
    </row>
    <row r="187" spans="1:7">
      <c r="A187" s="74"/>
      <c r="B187" s="154"/>
      <c r="C187" s="91"/>
      <c r="D187" s="91"/>
      <c r="E187" s="155"/>
      <c r="F187" s="155"/>
      <c r="G187" s="155"/>
    </row>
    <row r="188" spans="1:7">
      <c r="A188" s="74"/>
      <c r="B188" s="154"/>
      <c r="C188" s="91"/>
      <c r="D188" s="91"/>
      <c r="E188" s="155"/>
      <c r="F188" s="155"/>
      <c r="G188" s="155"/>
    </row>
    <row r="189" spans="1:7">
      <c r="A189" s="74"/>
      <c r="B189" s="154"/>
      <c r="C189" s="91"/>
      <c r="D189" s="91"/>
      <c r="E189" s="155"/>
      <c r="F189" s="155"/>
      <c r="G189" s="155"/>
    </row>
    <row r="190" spans="1:7">
      <c r="A190" s="74"/>
      <c r="B190" s="154"/>
      <c r="C190" s="91"/>
      <c r="D190" s="91"/>
      <c r="E190" s="155"/>
      <c r="F190" s="155"/>
      <c r="G190" s="155"/>
    </row>
    <row r="191" spans="1:7">
      <c r="A191" s="641"/>
      <c r="B191" s="276"/>
      <c r="C191" s="148"/>
      <c r="D191" s="148"/>
      <c r="E191" s="277"/>
      <c r="F191" s="277"/>
      <c r="G191" s="277"/>
    </row>
    <row r="192" spans="1:7">
      <c r="A192" s="74"/>
      <c r="B192" s="276"/>
      <c r="C192" s="148"/>
      <c r="D192" s="148"/>
      <c r="E192" s="277"/>
      <c r="F192" s="277"/>
      <c r="G192" s="277"/>
    </row>
    <row r="193" spans="1:7">
      <c r="A193" s="14"/>
      <c r="B193" s="154"/>
      <c r="C193" s="91"/>
      <c r="D193" s="91"/>
      <c r="E193" s="155"/>
      <c r="F193" s="155"/>
      <c r="G193" s="155"/>
    </row>
    <row r="194" spans="1:7">
      <c r="A194" s="74"/>
      <c r="B194" s="154"/>
      <c r="C194" s="91"/>
      <c r="D194" s="91"/>
      <c r="E194" s="155"/>
      <c r="F194" s="155"/>
      <c r="G194" s="155"/>
    </row>
    <row r="195" spans="1:7">
      <c r="A195" s="74"/>
      <c r="B195" s="154"/>
      <c r="C195" s="91"/>
      <c r="D195" s="91"/>
      <c r="E195" s="155"/>
      <c r="F195" s="155"/>
      <c r="G195" s="155"/>
    </row>
    <row r="196" spans="1:7">
      <c r="A196" s="74"/>
      <c r="B196" s="154"/>
      <c r="C196" s="91"/>
      <c r="D196" s="91"/>
      <c r="E196" s="155"/>
      <c r="F196" s="155"/>
      <c r="G196" s="155"/>
    </row>
    <row r="197" spans="1:7">
      <c r="A197" s="74"/>
      <c r="B197" s="154"/>
      <c r="C197" s="91"/>
      <c r="D197" s="91"/>
      <c r="E197" s="155"/>
      <c r="F197" s="155"/>
      <c r="G197" s="155"/>
    </row>
    <row r="198" spans="1:7">
      <c r="A198" s="74"/>
      <c r="B198" s="154"/>
      <c r="C198" s="91"/>
      <c r="D198" s="91"/>
      <c r="E198" s="155"/>
      <c r="F198" s="155"/>
      <c r="G198" s="155"/>
    </row>
    <row r="199" spans="1:7">
      <c r="A199" s="74"/>
      <c r="B199" s="154"/>
      <c r="C199" s="91"/>
      <c r="D199" s="91"/>
      <c r="E199" s="155"/>
      <c r="F199" s="155"/>
      <c r="G199" s="155"/>
    </row>
    <row r="200" spans="1:7">
      <c r="A200" s="74"/>
      <c r="B200" s="154"/>
      <c r="C200" s="91"/>
      <c r="D200" s="91"/>
      <c r="E200" s="155"/>
      <c r="F200" s="155"/>
      <c r="G200" s="155"/>
    </row>
    <row r="201" spans="1:7">
      <c r="A201" s="74"/>
      <c r="B201" s="154"/>
      <c r="C201" s="91"/>
      <c r="D201" s="91"/>
      <c r="E201" s="155"/>
      <c r="F201" s="155"/>
      <c r="G201" s="155"/>
    </row>
    <row r="202" spans="1:7">
      <c r="A202" s="74"/>
      <c r="B202" s="154"/>
      <c r="C202" s="91"/>
      <c r="D202" s="91"/>
      <c r="E202" s="155"/>
      <c r="F202" s="155"/>
      <c r="G202" s="155"/>
    </row>
    <row r="203" spans="1:7">
      <c r="A203" s="74"/>
      <c r="B203" s="154"/>
      <c r="C203" s="91"/>
      <c r="D203" s="91"/>
      <c r="E203" s="155"/>
      <c r="F203" s="155"/>
      <c r="G203" s="155"/>
    </row>
    <row r="204" spans="1:7">
      <c r="A204" s="641"/>
      <c r="B204" s="276"/>
      <c r="C204" s="148"/>
      <c r="D204" s="148"/>
      <c r="E204" s="277"/>
      <c r="F204" s="277"/>
      <c r="G204" s="277"/>
    </row>
    <row r="205" spans="1:7">
      <c r="A205" s="319"/>
      <c r="B205" s="276"/>
      <c r="C205" s="148"/>
      <c r="D205" s="148"/>
      <c r="E205" s="277"/>
      <c r="F205" s="277"/>
      <c r="G205" s="277"/>
    </row>
    <row r="206" spans="1:7">
      <c r="A206" s="318"/>
      <c r="B206" s="154"/>
      <c r="C206" s="91"/>
      <c r="D206" s="91"/>
      <c r="E206" s="155"/>
      <c r="F206" s="155"/>
      <c r="G206" s="155"/>
    </row>
    <row r="207" spans="1:7">
      <c r="A207" s="74"/>
      <c r="B207" s="154"/>
      <c r="C207" s="91"/>
      <c r="D207" s="91"/>
      <c r="E207" s="155"/>
      <c r="F207" s="155"/>
      <c r="G207" s="155"/>
    </row>
    <row r="208" spans="1:7">
      <c r="A208" s="74"/>
      <c r="B208" s="154"/>
      <c r="C208" s="91"/>
      <c r="D208" s="91"/>
      <c r="E208" s="155"/>
      <c r="F208" s="155"/>
      <c r="G208" s="155"/>
    </row>
    <row r="209" spans="1:7">
      <c r="A209" s="74"/>
      <c r="B209" s="154"/>
      <c r="C209" s="91"/>
      <c r="D209" s="91"/>
      <c r="E209" s="155"/>
      <c r="F209" s="155"/>
      <c r="G209" s="155"/>
    </row>
    <row r="210" spans="1:7">
      <c r="A210" s="74"/>
      <c r="B210" s="154"/>
      <c r="C210" s="91"/>
      <c r="D210" s="91"/>
      <c r="E210" s="155"/>
      <c r="F210" s="155"/>
      <c r="G210" s="155"/>
    </row>
    <row r="211" spans="1:7">
      <c r="A211" s="74"/>
      <c r="B211" s="154"/>
      <c r="C211" s="91"/>
      <c r="D211" s="91"/>
      <c r="E211" s="155"/>
      <c r="F211" s="155"/>
      <c r="G211" s="155"/>
    </row>
    <row r="212" spans="1:7">
      <c r="A212" s="74"/>
      <c r="B212" s="154"/>
      <c r="C212" s="91"/>
      <c r="D212" s="91"/>
      <c r="E212" s="155"/>
      <c r="F212" s="155"/>
      <c r="G212" s="155"/>
    </row>
    <row r="213" spans="1:7">
      <c r="A213" s="74"/>
      <c r="B213" s="154"/>
      <c r="C213" s="91"/>
      <c r="D213" s="91"/>
      <c r="E213" s="155"/>
      <c r="F213" s="155"/>
      <c r="G213" s="155"/>
    </row>
    <row r="214" spans="1:7">
      <c r="A214" s="74"/>
      <c r="B214" s="154"/>
      <c r="C214" s="91"/>
      <c r="D214" s="91"/>
      <c r="E214" s="155"/>
      <c r="F214" s="155"/>
      <c r="G214" s="155"/>
    </row>
    <row r="215" spans="1:7">
      <c r="A215" s="74"/>
      <c r="B215" s="154"/>
      <c r="C215" s="91"/>
      <c r="D215" s="91"/>
      <c r="E215" s="155"/>
      <c r="F215" s="155"/>
      <c r="G215" s="155"/>
    </row>
    <row r="216" spans="1:7">
      <c r="A216" s="74"/>
      <c r="B216" s="154"/>
      <c r="C216" s="91"/>
      <c r="D216" s="91"/>
      <c r="E216" s="155"/>
      <c r="F216" s="155"/>
      <c r="G216" s="155"/>
    </row>
    <row r="217" spans="1:7">
      <c r="A217" s="641"/>
      <c r="B217" s="88"/>
      <c r="C217" s="642"/>
      <c r="D217" s="642"/>
      <c r="E217" s="643"/>
      <c r="F217" s="643"/>
      <c r="G217" s="644"/>
    </row>
    <row r="218" spans="1:7">
      <c r="A218" s="74"/>
      <c r="B218" s="276"/>
      <c r="C218" s="148"/>
      <c r="D218" s="148"/>
      <c r="E218" s="277"/>
      <c r="F218" s="277"/>
      <c r="G218" s="277"/>
    </row>
    <row r="219" spans="1:7">
      <c r="A219" s="14"/>
      <c r="B219" s="154"/>
      <c r="C219" s="91"/>
      <c r="D219" s="91"/>
      <c r="E219" s="155"/>
      <c r="F219" s="155"/>
      <c r="G219" s="155"/>
    </row>
    <row r="220" spans="1:7">
      <c r="A220" s="74"/>
      <c r="B220" s="154"/>
      <c r="C220" s="91"/>
      <c r="D220" s="91"/>
      <c r="E220" s="155"/>
      <c r="F220" s="155"/>
      <c r="G220" s="155"/>
    </row>
    <row r="221" spans="1:7">
      <c r="A221" s="74"/>
      <c r="B221" s="154"/>
      <c r="C221" s="91"/>
      <c r="D221" s="91"/>
      <c r="E221" s="155"/>
      <c r="F221" s="155"/>
      <c r="G221" s="155"/>
    </row>
    <row r="222" spans="1:7">
      <c r="A222" s="74"/>
      <c r="B222" s="154"/>
      <c r="C222" s="91"/>
      <c r="D222" s="91"/>
      <c r="E222" s="155"/>
      <c r="F222" s="155"/>
      <c r="G222" s="155"/>
    </row>
    <row r="223" spans="1:7">
      <c r="A223" s="74"/>
      <c r="B223" s="154"/>
      <c r="C223" s="91"/>
      <c r="D223" s="91"/>
      <c r="E223" s="155"/>
      <c r="F223" s="155"/>
      <c r="G223" s="155"/>
    </row>
    <row r="224" spans="1:7">
      <c r="A224" s="74"/>
      <c r="B224" s="154"/>
      <c r="C224" s="91"/>
      <c r="D224" s="91"/>
      <c r="E224" s="155"/>
      <c r="F224" s="155"/>
      <c r="G224" s="155"/>
    </row>
    <row r="225" spans="1:7">
      <c r="A225" s="74"/>
      <c r="B225" s="154"/>
      <c r="C225" s="91"/>
      <c r="D225" s="91"/>
      <c r="E225" s="155"/>
      <c r="F225" s="155"/>
      <c r="G225" s="155"/>
    </row>
    <row r="226" spans="1:7">
      <c r="A226" s="74"/>
      <c r="B226" s="154"/>
      <c r="C226" s="91"/>
      <c r="D226" s="91"/>
      <c r="E226" s="155"/>
      <c r="F226" s="155"/>
      <c r="G226" s="155"/>
    </row>
    <row r="227" spans="1:7">
      <c r="A227" s="74"/>
      <c r="B227" s="154"/>
      <c r="C227" s="91"/>
      <c r="D227" s="91"/>
      <c r="E227" s="155"/>
      <c r="F227" s="155"/>
      <c r="G227" s="155"/>
    </row>
    <row r="228" spans="1:7">
      <c r="A228" s="74"/>
      <c r="B228" s="154"/>
      <c r="C228" s="91"/>
      <c r="D228" s="91"/>
      <c r="E228" s="155"/>
      <c r="F228" s="155"/>
      <c r="G228" s="155"/>
    </row>
    <row r="229" spans="1:7">
      <c r="A229" s="74"/>
      <c r="B229" s="154"/>
      <c r="C229" s="91"/>
      <c r="D229" s="91"/>
      <c r="E229" s="155"/>
      <c r="F229" s="155"/>
      <c r="G229" s="155"/>
    </row>
    <row r="230" spans="1:7">
      <c r="A230" s="641"/>
      <c r="B230" s="88"/>
      <c r="C230" s="642"/>
      <c r="D230" s="642"/>
      <c r="E230" s="643"/>
      <c r="F230" s="643"/>
      <c r="G230" s="644"/>
    </row>
    <row r="231" spans="1:7">
      <c r="A231" s="74"/>
      <c r="B231" s="154"/>
      <c r="C231" s="91"/>
      <c r="D231" s="91"/>
      <c r="E231" s="155"/>
      <c r="F231" s="155"/>
      <c r="G231" s="155"/>
    </row>
    <row r="232" spans="1:7">
      <c r="A232" s="74"/>
      <c r="B232" s="154"/>
      <c r="C232" s="91"/>
      <c r="D232" s="91"/>
      <c r="E232" s="155"/>
      <c r="F232" s="155"/>
      <c r="G232" s="155"/>
    </row>
    <row r="233" spans="1:7">
      <c r="A233" s="74"/>
      <c r="B233" s="154"/>
      <c r="C233" s="91"/>
      <c r="D233" s="91"/>
      <c r="E233" s="155"/>
      <c r="F233" s="155"/>
      <c r="G233" s="155"/>
    </row>
    <row r="234" spans="1:7">
      <c r="A234" s="74"/>
      <c r="B234" s="154"/>
      <c r="C234" s="91"/>
      <c r="D234" s="91"/>
      <c r="E234" s="155"/>
      <c r="F234" s="155"/>
      <c r="G234" s="155"/>
    </row>
    <row r="235" spans="1:7">
      <c r="A235" s="641"/>
      <c r="B235" s="88"/>
      <c r="C235" s="642"/>
      <c r="D235" s="642"/>
      <c r="E235" s="643"/>
      <c r="F235" s="643"/>
      <c r="G235" s="644"/>
    </row>
    <row r="236" spans="1:7">
      <c r="A236" s="151"/>
      <c r="B236" s="79"/>
      <c r="C236" s="14"/>
      <c r="D236" s="14"/>
      <c r="E236" s="14"/>
      <c r="F236" s="14"/>
      <c r="G236" s="14"/>
    </row>
    <row r="237" spans="1:7">
      <c r="A237" s="151"/>
      <c r="B237" s="79"/>
      <c r="C237" s="14"/>
      <c r="D237" s="14"/>
      <c r="E237" s="14"/>
      <c r="F237" s="14"/>
      <c r="G237" s="14"/>
    </row>
    <row r="238" spans="1:7">
      <c r="A238" s="153"/>
      <c r="B238" s="79"/>
      <c r="C238" s="14"/>
      <c r="D238" s="14"/>
      <c r="E238" s="14"/>
      <c r="F238" s="14"/>
      <c r="G238" s="14"/>
    </row>
    <row r="239" spans="1:7">
      <c r="A239" s="379"/>
      <c r="B239" s="84"/>
      <c r="C239" s="66"/>
      <c r="D239" s="66"/>
      <c r="E239" s="66"/>
      <c r="F239" s="66"/>
      <c r="G239" s="66"/>
    </row>
    <row r="240" spans="1:7">
      <c r="A240" s="74"/>
      <c r="B240" s="84"/>
      <c r="C240" s="66"/>
      <c r="D240" s="66"/>
      <c r="E240" s="66"/>
      <c r="F240" s="66"/>
      <c r="G240" s="66"/>
    </row>
    <row r="241" spans="1:7">
      <c r="A241" s="14"/>
      <c r="B241" s="154"/>
      <c r="C241" s="91"/>
      <c r="D241" s="91"/>
      <c r="E241" s="155"/>
      <c r="F241" s="155"/>
      <c r="G241" s="155"/>
    </row>
    <row r="242" spans="1:7">
      <c r="A242" s="74"/>
      <c r="B242" s="154"/>
      <c r="C242" s="91"/>
      <c r="D242" s="91"/>
      <c r="E242" s="155"/>
      <c r="F242" s="155"/>
      <c r="G242" s="155"/>
    </row>
    <row r="243" spans="1:7">
      <c r="A243" s="74"/>
      <c r="B243" s="154"/>
      <c r="C243" s="91"/>
      <c r="D243" s="91"/>
      <c r="E243" s="155"/>
      <c r="F243" s="155"/>
      <c r="G243" s="155"/>
    </row>
    <row r="244" spans="1:7">
      <c r="A244" s="74"/>
      <c r="B244" s="154"/>
      <c r="C244" s="91"/>
      <c r="D244" s="91"/>
      <c r="E244" s="155"/>
      <c r="F244" s="155"/>
      <c r="G244" s="155"/>
    </row>
    <row r="245" spans="1:7">
      <c r="A245" s="74"/>
      <c r="B245" s="154"/>
      <c r="C245" s="91"/>
      <c r="D245" s="91"/>
      <c r="E245" s="155"/>
      <c r="F245" s="155"/>
      <c r="G245" s="155"/>
    </row>
    <row r="246" spans="1:7">
      <c r="A246" s="74"/>
      <c r="B246" s="154"/>
      <c r="C246" s="91"/>
      <c r="D246" s="91"/>
      <c r="E246" s="155"/>
      <c r="F246" s="155"/>
      <c r="G246" s="155"/>
    </row>
    <row r="247" spans="1:7">
      <c r="A247" s="74"/>
      <c r="B247" s="154"/>
      <c r="C247" s="91"/>
      <c r="D247" s="91"/>
      <c r="E247" s="155"/>
      <c r="F247" s="155"/>
      <c r="G247" s="155"/>
    </row>
  </sheetData>
  <hyperlinks>
    <hyperlink ref="M1" location="Contents!A1" display="Innholdsfortegnelse" xr:uid="{10883B61-F37A-4EF2-86F2-45D49CFF1E86}"/>
  </hyperlinks>
  <pageMargins left="0.7" right="0.7" top="0.75" bottom="0.75" header="0.3" footer="0.3"/>
  <pageSetup paperSize="9" orientation="portrait" verticalDpi="0" r:id="rId1"/>
  <headerFooter>
    <oddHeader>&amp;R&amp;"Calibri"&amp;12&amp;KFF9100F O R T R O L I G&amp;1#</oddHeader>
    <oddFooter>&amp;L&amp;1#&amp;"Calibri"&amp;12&amp;KFF9100F O R T R O L I 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7"/>
  <sheetViews>
    <sheetView showGridLines="0" zoomScaleNormal="100" workbookViewId="0">
      <selection activeCell="N1" sqref="N1"/>
    </sheetView>
  </sheetViews>
  <sheetFormatPr baseColWidth="10" defaultColWidth="11" defaultRowHeight="12"/>
  <cols>
    <col min="1" max="1" width="40.875" style="158" bestFit="1" customWidth="1"/>
    <col min="2" max="3" width="10.125" style="158" customWidth="1"/>
    <col min="4" max="4" width="3.75" style="158" customWidth="1"/>
    <col min="5" max="5" width="12.5" style="158" customWidth="1"/>
    <col min="6" max="7" width="10.125" style="158" customWidth="1"/>
    <col min="8" max="8" width="3.75" style="158" customWidth="1"/>
    <col min="9" max="9" width="12.5" style="158" customWidth="1"/>
    <col min="10" max="11" width="10.125" style="158" customWidth="1"/>
    <col min="12" max="16384" width="11" style="158"/>
  </cols>
  <sheetData>
    <row r="1" spans="1:14" ht="21">
      <c r="A1" s="544" t="s">
        <v>588</v>
      </c>
      <c r="C1" s="159"/>
      <c r="F1" s="16"/>
      <c r="N1" s="881" t="s">
        <v>213</v>
      </c>
    </row>
    <row r="2" spans="1:14">
      <c r="A2" s="157"/>
      <c r="C2" s="159"/>
      <c r="F2" s="256"/>
    </row>
    <row r="3" spans="1:14" ht="12.75">
      <c r="A3" s="396" t="s">
        <v>116</v>
      </c>
      <c r="B3"/>
      <c r="C3"/>
      <c r="D3"/>
      <c r="E3" s="396" t="s">
        <v>93</v>
      </c>
      <c r="F3"/>
      <c r="G3"/>
      <c r="I3" s="396" t="s">
        <v>37</v>
      </c>
      <c r="J3"/>
      <c r="K3"/>
    </row>
    <row r="4" spans="1:14" ht="12.75">
      <c r="A4"/>
      <c r="B4"/>
      <c r="C4"/>
      <c r="D4"/>
      <c r="E4"/>
      <c r="F4"/>
      <c r="G4"/>
      <c r="I4"/>
      <c r="J4"/>
      <c r="K4"/>
    </row>
    <row r="5" spans="1:14" ht="13.5" thickBot="1">
      <c r="A5" s="390" t="s">
        <v>634</v>
      </c>
      <c r="B5" s="397" t="s">
        <v>633</v>
      </c>
      <c r="C5" s="397" t="s">
        <v>631</v>
      </c>
      <c r="D5"/>
      <c r="E5" s="390" t="s">
        <v>634</v>
      </c>
      <c r="F5" s="397" t="s">
        <v>633</v>
      </c>
      <c r="G5" s="397" t="s">
        <v>631</v>
      </c>
      <c r="I5" s="390" t="s">
        <v>634</v>
      </c>
      <c r="J5" s="397" t="s">
        <v>633</v>
      </c>
      <c r="K5" s="397" t="s">
        <v>631</v>
      </c>
    </row>
    <row r="6" spans="1:14" ht="14.1" customHeight="1" thickTop="1">
      <c r="A6" s="398">
        <v>2011</v>
      </c>
      <c r="B6" s="399">
        <v>0.01</v>
      </c>
      <c r="C6" s="399">
        <v>3.0999999999999999E-3</v>
      </c>
      <c r="D6" s="400"/>
      <c r="E6" s="398">
        <v>2011</v>
      </c>
      <c r="F6" s="399">
        <v>3.5000000000000003E-2</v>
      </c>
      <c r="G6" s="399">
        <v>1.67E-2</v>
      </c>
      <c r="I6" s="398">
        <v>2011</v>
      </c>
      <c r="J6" s="399">
        <v>3.61E-2</v>
      </c>
      <c r="K6" s="399">
        <v>2.29E-2</v>
      </c>
    </row>
    <row r="7" spans="1:14" ht="14.1" customHeight="1">
      <c r="A7" s="398">
        <v>2012</v>
      </c>
      <c r="B7" s="399">
        <v>9.2999999999999992E-3</v>
      </c>
      <c r="C7" s="399">
        <v>2.0999999999999999E-3</v>
      </c>
      <c r="D7" s="400"/>
      <c r="E7" s="398">
        <v>2012</v>
      </c>
      <c r="F7" s="399">
        <v>3.1300000000000001E-2</v>
      </c>
      <c r="G7" s="399">
        <v>1.23E-2</v>
      </c>
      <c r="I7" s="398">
        <v>2012</v>
      </c>
      <c r="J7" s="399">
        <v>3.5999999999999997E-2</v>
      </c>
      <c r="K7" s="399">
        <v>2.0500000000000001E-2</v>
      </c>
    </row>
    <row r="8" spans="1:14" ht="14.1" customHeight="1">
      <c r="A8" s="398">
        <v>2013</v>
      </c>
      <c r="B8" s="399">
        <v>9.1000000000000004E-3</v>
      </c>
      <c r="C8" s="399">
        <v>2.3999999999999998E-3</v>
      </c>
      <c r="D8" s="400"/>
      <c r="E8" s="398">
        <v>2013</v>
      </c>
      <c r="F8" s="399">
        <v>3.0800000000000001E-2</v>
      </c>
      <c r="G8" s="399">
        <v>1.61E-2</v>
      </c>
      <c r="I8" s="398">
        <v>2013</v>
      </c>
      <c r="J8" s="399">
        <v>3.3700000000000001E-2</v>
      </c>
      <c r="K8" s="399">
        <v>1.9900000000000001E-2</v>
      </c>
    </row>
    <row r="9" spans="1:14" ht="14.1" customHeight="1">
      <c r="A9" s="398">
        <v>2014</v>
      </c>
      <c r="B9" s="399">
        <v>9.1999999999999998E-3</v>
      </c>
      <c r="C9" s="399">
        <v>2E-3</v>
      </c>
      <c r="D9" s="400"/>
      <c r="E9" s="398">
        <v>2014</v>
      </c>
      <c r="F9" s="399">
        <v>2.9399999999999999E-2</v>
      </c>
      <c r="G9" s="399">
        <v>1.1900000000000001E-2</v>
      </c>
      <c r="I9" s="398">
        <v>2014</v>
      </c>
      <c r="J9" s="399">
        <v>3.2000000000000001E-2</v>
      </c>
      <c r="K9" s="399">
        <v>2.3300000000000001E-2</v>
      </c>
    </row>
    <row r="10" spans="1:14" ht="14.1" customHeight="1">
      <c r="A10" s="398">
        <v>2015</v>
      </c>
      <c r="B10" s="399">
        <v>8.6999999999999994E-3</v>
      </c>
      <c r="C10" s="399">
        <v>2E-3</v>
      </c>
      <c r="D10" s="400"/>
      <c r="E10" s="398">
        <v>2015</v>
      </c>
      <c r="F10" s="399">
        <v>2.5899999999999999E-2</v>
      </c>
      <c r="G10" s="399">
        <v>9.7000000000000003E-3</v>
      </c>
      <c r="I10" s="398">
        <v>2015</v>
      </c>
      <c r="J10" s="399">
        <v>3.1899999999999998E-2</v>
      </c>
      <c r="K10" s="399">
        <v>2.0799999999999999E-2</v>
      </c>
    </row>
    <row r="11" spans="1:14" ht="14.1" customHeight="1">
      <c r="A11" s="398">
        <v>2016</v>
      </c>
      <c r="B11" s="399">
        <v>8.0999999999999996E-3</v>
      </c>
      <c r="C11" s="399">
        <v>1.5E-3</v>
      </c>
      <c r="D11" s="400"/>
      <c r="E11" s="398">
        <v>2016</v>
      </c>
      <c r="F11" s="399">
        <v>2.29E-2</v>
      </c>
      <c r="G11" s="399">
        <v>7.3000000000000001E-3</v>
      </c>
      <c r="I11" s="398">
        <v>2016</v>
      </c>
      <c r="J11" s="399">
        <v>3.0499999999999999E-2</v>
      </c>
      <c r="K11" s="399">
        <v>1.7299999999999999E-2</v>
      </c>
    </row>
    <row r="12" spans="1:14" ht="14.1" customHeight="1">
      <c r="A12" s="398">
        <v>2017</v>
      </c>
      <c r="B12" s="399">
        <v>8.0000000000000002E-3</v>
      </c>
      <c r="C12" s="399">
        <v>2.3E-3</v>
      </c>
      <c r="D12" s="400"/>
      <c r="E12" s="398">
        <v>2017</v>
      </c>
      <c r="F12" s="399">
        <v>2.2200000000000001E-2</v>
      </c>
      <c r="G12" s="399">
        <v>1.01E-2</v>
      </c>
      <c r="I12" s="398">
        <v>2017</v>
      </c>
      <c r="J12" s="399">
        <v>2.9899999999999999E-2</v>
      </c>
      <c r="K12" s="399">
        <v>1.6199999999999999E-2</v>
      </c>
    </row>
    <row r="13" spans="1:14" ht="14.1" customHeight="1">
      <c r="A13" s="398">
        <v>2018</v>
      </c>
      <c r="B13" s="399">
        <v>7.7999999999999996E-3</v>
      </c>
      <c r="C13" s="399">
        <v>2.0999999999999999E-3</v>
      </c>
      <c r="D13" s="400"/>
      <c r="E13" s="398">
        <v>2018</v>
      </c>
      <c r="F13" s="399">
        <v>2.29E-2</v>
      </c>
      <c r="G13" s="399">
        <v>8.8999999999999999E-3</v>
      </c>
      <c r="I13" s="398">
        <v>2018</v>
      </c>
      <c r="J13" s="399">
        <v>3.0300000000000001E-2</v>
      </c>
      <c r="K13" s="399">
        <v>1.34E-2</v>
      </c>
    </row>
    <row r="14" spans="1:14" ht="14.1" customHeight="1">
      <c r="A14" s="398">
        <v>2019</v>
      </c>
      <c r="B14" s="399">
        <v>7.6E-3</v>
      </c>
      <c r="C14" s="399">
        <v>2.0999999999999999E-3</v>
      </c>
      <c r="D14" s="400"/>
      <c r="E14" s="398">
        <v>2019</v>
      </c>
      <c r="F14" s="399">
        <v>1.9699999999999999E-2</v>
      </c>
      <c r="G14" s="399">
        <v>8.0000000000000002E-3</v>
      </c>
      <c r="I14" s="398">
        <v>2019</v>
      </c>
      <c r="J14" s="399">
        <v>2.92E-2</v>
      </c>
      <c r="K14" s="399">
        <v>1.32E-2</v>
      </c>
    </row>
    <row r="15" spans="1:14" ht="14.1" customHeight="1">
      <c r="A15" s="398">
        <v>2020</v>
      </c>
      <c r="B15" s="399">
        <v>7.9000000000000008E-3</v>
      </c>
      <c r="C15" s="399">
        <v>1.9E-3</v>
      </c>
      <c r="D15" s="400"/>
      <c r="E15" s="398">
        <v>2020</v>
      </c>
      <c r="F15" s="399">
        <v>2.01E-2</v>
      </c>
      <c r="G15" s="399">
        <v>3.8E-3</v>
      </c>
      <c r="I15" s="398">
        <v>2020</v>
      </c>
      <c r="J15" s="399">
        <v>2.93E-2</v>
      </c>
      <c r="K15" s="399">
        <v>1.9099999999999999E-2</v>
      </c>
    </row>
    <row r="16" spans="1:14" ht="14.1" customHeight="1">
      <c r="A16" s="398">
        <v>2021</v>
      </c>
      <c r="B16" s="399">
        <v>7.3000000000000001E-3</v>
      </c>
      <c r="C16" s="399">
        <v>1.2999999999999999E-3</v>
      </c>
      <c r="D16" s="400"/>
      <c r="E16" s="398">
        <v>2021</v>
      </c>
      <c r="F16" s="399">
        <v>1.8200000000000001E-2</v>
      </c>
      <c r="G16" s="399">
        <v>6.4000000000000003E-3</v>
      </c>
      <c r="I16" s="398">
        <v>2021</v>
      </c>
      <c r="J16" s="399">
        <v>2.6700000000000002E-2</v>
      </c>
      <c r="K16" s="399">
        <v>9.5999999999999992E-3</v>
      </c>
    </row>
    <row r="17" spans="1:11" s="157" customFormat="1" ht="14.1" customHeight="1">
      <c r="A17" s="401" t="s">
        <v>632</v>
      </c>
      <c r="B17" s="402">
        <v>8.4545454545454507E-3</v>
      </c>
      <c r="C17" s="402">
        <v>2.0727272727272725E-3</v>
      </c>
      <c r="D17" s="403"/>
      <c r="E17" s="401" t="s">
        <v>632</v>
      </c>
      <c r="F17" s="402">
        <v>2.5309090909090906E-2</v>
      </c>
      <c r="G17" s="402">
        <v>1.010909090909091E-2</v>
      </c>
      <c r="I17" s="401" t="s">
        <v>632</v>
      </c>
      <c r="J17" s="402">
        <v>3.1418181818181817E-2</v>
      </c>
      <c r="K17" s="402">
        <v>1.7836363636363636E-2</v>
      </c>
    </row>
    <row r="18" spans="1:11">
      <c r="A18" s="157"/>
      <c r="C18" s="159"/>
      <c r="F18" s="256"/>
    </row>
    <row r="19" spans="1:11">
      <c r="A19" s="157"/>
      <c r="C19" s="159"/>
      <c r="F19" s="256"/>
    </row>
    <row r="20" spans="1:11">
      <c r="A20" s="157"/>
      <c r="C20" s="159"/>
      <c r="F20" s="256"/>
    </row>
    <row r="21" spans="1:11" ht="21">
      <c r="A21" s="544" t="s">
        <v>182</v>
      </c>
      <c r="C21" s="159"/>
      <c r="F21" s="256"/>
    </row>
    <row r="22" spans="1:11">
      <c r="F22" s="16"/>
    </row>
    <row r="23" spans="1:11" ht="12.75">
      <c r="A23" s="396" t="s">
        <v>116</v>
      </c>
      <c r="B23"/>
      <c r="C23"/>
      <c r="D23"/>
      <c r="E23" s="396" t="s">
        <v>93</v>
      </c>
      <c r="F23"/>
      <c r="G23"/>
      <c r="I23" s="396" t="s">
        <v>37</v>
      </c>
      <c r="J23"/>
      <c r="K23"/>
    </row>
    <row r="24" spans="1:11" ht="12.75">
      <c r="A24"/>
      <c r="B24"/>
      <c r="C24"/>
      <c r="D24"/>
      <c r="E24"/>
      <c r="F24"/>
      <c r="G24"/>
      <c r="I24"/>
      <c r="J24"/>
      <c r="K24"/>
    </row>
    <row r="25" spans="1:11" ht="13.5" thickBot="1">
      <c r="A25" s="390" t="s">
        <v>634</v>
      </c>
      <c r="B25" s="397" t="s">
        <v>633</v>
      </c>
      <c r="C25" s="397" t="s">
        <v>631</v>
      </c>
      <c r="D25"/>
      <c r="E25" s="390" t="s">
        <v>634</v>
      </c>
      <c r="F25" s="397" t="s">
        <v>633</v>
      </c>
      <c r="G25" s="397" t="s">
        <v>631</v>
      </c>
      <c r="I25" s="390" t="s">
        <v>634</v>
      </c>
      <c r="J25" s="397" t="s">
        <v>633</v>
      </c>
      <c r="K25" s="397" t="s">
        <v>631</v>
      </c>
    </row>
    <row r="26" spans="1:11" ht="14.1" customHeight="1" thickTop="1">
      <c r="A26" s="398">
        <v>2011</v>
      </c>
      <c r="B26" s="399">
        <v>1.17E-2</v>
      </c>
      <c r="C26" s="399">
        <v>4.8999999999999998E-3</v>
      </c>
      <c r="D26" s="400"/>
      <c r="E26" s="398">
        <v>2011</v>
      </c>
      <c r="F26" s="399">
        <v>3.8699999999999998E-2</v>
      </c>
      <c r="G26" s="399">
        <v>5.1000000000000004E-3</v>
      </c>
      <c r="I26" s="398">
        <v>2011</v>
      </c>
      <c r="J26" s="399">
        <v>2.8400000000000002E-2</v>
      </c>
      <c r="K26" s="399">
        <v>2.1499999999999998E-2</v>
      </c>
    </row>
    <row r="27" spans="1:11" ht="14.1" customHeight="1">
      <c r="A27" s="398">
        <v>2012</v>
      </c>
      <c r="B27" s="399">
        <v>1.0800000000000001E-2</v>
      </c>
      <c r="C27" s="399">
        <v>2.3999999999999998E-3</v>
      </c>
      <c r="D27" s="400"/>
      <c r="E27" s="398">
        <v>2012</v>
      </c>
      <c r="F27" s="399">
        <v>3.49E-2</v>
      </c>
      <c r="G27" s="399">
        <v>5.1999999999999998E-3</v>
      </c>
      <c r="I27" s="398">
        <v>2012</v>
      </c>
      <c r="J27" s="399">
        <v>2.7E-2</v>
      </c>
      <c r="K27" s="399">
        <v>7.3000000000000001E-3</v>
      </c>
    </row>
    <row r="28" spans="1:11" ht="14.1" customHeight="1">
      <c r="A28" s="398">
        <v>2013</v>
      </c>
      <c r="B28" s="399">
        <v>1.03E-2</v>
      </c>
      <c r="C28" s="399">
        <v>3.0000000000000001E-3</v>
      </c>
      <c r="D28" s="400"/>
      <c r="E28" s="398">
        <v>2013</v>
      </c>
      <c r="F28" s="399">
        <v>3.1600000000000003E-2</v>
      </c>
      <c r="G28" s="399">
        <v>1.6299999999999999E-2</v>
      </c>
      <c r="I28" s="398">
        <v>2013</v>
      </c>
      <c r="J28" s="399">
        <v>2.5999999999999999E-2</v>
      </c>
      <c r="K28" s="399">
        <v>1.1299999999999999E-2</v>
      </c>
    </row>
    <row r="29" spans="1:11" ht="14.1" customHeight="1">
      <c r="A29" s="398">
        <v>2014</v>
      </c>
      <c r="B29" s="399">
        <v>1.0699999999999999E-2</v>
      </c>
      <c r="C29" s="399">
        <v>2.7000000000000001E-3</v>
      </c>
      <c r="D29" s="400"/>
      <c r="E29" s="398">
        <v>2014</v>
      </c>
      <c r="F29" s="399">
        <v>2.86E-2</v>
      </c>
      <c r="G29" s="399">
        <v>7.4999999999999997E-3</v>
      </c>
      <c r="I29" s="398">
        <v>2014</v>
      </c>
      <c r="J29" s="399">
        <v>2.2499999999999999E-2</v>
      </c>
      <c r="K29" s="399">
        <v>8.3000000000000001E-3</v>
      </c>
    </row>
    <row r="30" spans="1:11" ht="14.1" customHeight="1">
      <c r="A30" s="398">
        <v>2015</v>
      </c>
      <c r="B30" s="399">
        <v>0.01</v>
      </c>
      <c r="C30" s="399">
        <v>2E-3</v>
      </c>
      <c r="D30" s="400"/>
      <c r="E30" s="398">
        <v>2015</v>
      </c>
      <c r="F30" s="399">
        <v>2.75E-2</v>
      </c>
      <c r="G30" s="399">
        <v>7.7000000000000002E-3</v>
      </c>
      <c r="I30" s="398">
        <v>2015</v>
      </c>
      <c r="J30" s="399">
        <v>2.2800000000000001E-2</v>
      </c>
      <c r="K30" s="399">
        <v>1.0500000000000001E-2</v>
      </c>
    </row>
    <row r="31" spans="1:11" ht="14.1" customHeight="1">
      <c r="A31" s="398">
        <v>2016</v>
      </c>
      <c r="B31" s="399">
        <v>9.1000000000000004E-3</v>
      </c>
      <c r="C31" s="399">
        <v>1.5E-3</v>
      </c>
      <c r="D31" s="400"/>
      <c r="E31" s="398">
        <v>2016</v>
      </c>
      <c r="F31" s="399">
        <v>2.76E-2</v>
      </c>
      <c r="G31" s="399">
        <v>2E-3</v>
      </c>
      <c r="I31" s="398">
        <v>2016</v>
      </c>
      <c r="J31" s="399">
        <v>2.1899999999999999E-2</v>
      </c>
      <c r="K31" s="399">
        <v>1.77E-2</v>
      </c>
    </row>
    <row r="32" spans="1:11" ht="14.1" customHeight="1">
      <c r="A32" s="398">
        <v>2017</v>
      </c>
      <c r="B32" s="399">
        <v>8.9999999999999993E-3</v>
      </c>
      <c r="C32" s="399">
        <v>2.3999999999999998E-3</v>
      </c>
      <c r="D32" s="400"/>
      <c r="E32" s="398">
        <v>2017</v>
      </c>
      <c r="F32" s="399">
        <v>2.75E-2</v>
      </c>
      <c r="G32" s="399">
        <v>1.0800000000000001E-2</v>
      </c>
      <c r="I32" s="398">
        <v>2017</v>
      </c>
      <c r="J32" s="399">
        <v>1.9300000000000001E-2</v>
      </c>
      <c r="K32" s="399">
        <v>2.2200000000000001E-2</v>
      </c>
    </row>
    <row r="33" spans="1:11" ht="14.1" customHeight="1">
      <c r="A33" s="398">
        <v>2018</v>
      </c>
      <c r="B33" s="399">
        <v>8.8000000000000005E-3</v>
      </c>
      <c r="C33" s="399">
        <v>2.3E-3</v>
      </c>
      <c r="D33" s="400"/>
      <c r="E33" s="398">
        <v>2018</v>
      </c>
      <c r="F33" s="399">
        <v>2.63E-2</v>
      </c>
      <c r="G33" s="399">
        <v>8.6999999999999994E-3</v>
      </c>
      <c r="I33" s="398">
        <v>2018</v>
      </c>
      <c r="J33" s="399">
        <v>2.2100000000000002E-2</v>
      </c>
      <c r="K33" s="399">
        <v>3.7699999999999997E-2</v>
      </c>
    </row>
    <row r="34" spans="1:11" ht="14.1" customHeight="1">
      <c r="A34" s="398">
        <v>2019</v>
      </c>
      <c r="B34" s="399">
        <v>8.6E-3</v>
      </c>
      <c r="C34" s="399">
        <v>2E-3</v>
      </c>
      <c r="D34" s="400"/>
      <c r="E34" s="398">
        <v>2019</v>
      </c>
      <c r="F34" s="399">
        <v>2.01E-2</v>
      </c>
      <c r="G34" s="399">
        <v>4.5999999999999999E-3</v>
      </c>
      <c r="I34" s="398">
        <v>2019</v>
      </c>
      <c r="J34" s="399">
        <v>2.0500000000000001E-2</v>
      </c>
      <c r="K34" s="399">
        <v>3.8999999999999998E-3</v>
      </c>
    </row>
    <row r="35" spans="1:11" ht="14.1" customHeight="1">
      <c r="A35" s="398">
        <v>2020</v>
      </c>
      <c r="B35" s="399">
        <v>8.8999999999999999E-3</v>
      </c>
      <c r="C35" s="399">
        <v>1.9E-3</v>
      </c>
      <c r="D35" s="400"/>
      <c r="E35" s="398">
        <v>2020</v>
      </c>
      <c r="F35" s="399">
        <v>1.7899999999999999E-2</v>
      </c>
      <c r="G35" s="399">
        <v>2E-3</v>
      </c>
      <c r="I35" s="398">
        <v>2020</v>
      </c>
      <c r="J35" s="399">
        <v>1.78E-2</v>
      </c>
      <c r="K35" s="399">
        <v>3.5000000000000003E-2</v>
      </c>
    </row>
    <row r="36" spans="1:11" ht="14.1" customHeight="1">
      <c r="A36" s="398">
        <v>2021</v>
      </c>
      <c r="B36" s="399">
        <v>8.2000000000000007E-3</v>
      </c>
      <c r="C36" s="399">
        <v>1.4E-3</v>
      </c>
      <c r="D36" s="400"/>
      <c r="E36" s="398">
        <v>2021</v>
      </c>
      <c r="F36" s="399">
        <v>1.8700000000000001E-2</v>
      </c>
      <c r="G36" s="399">
        <v>2.7000000000000001E-3</v>
      </c>
      <c r="I36" s="398">
        <v>2021</v>
      </c>
      <c r="J36" s="399">
        <v>1.6500000000000001E-2</v>
      </c>
      <c r="K36" s="399">
        <v>4.1000000000000003E-3</v>
      </c>
    </row>
    <row r="37" spans="1:11" s="157" customFormat="1" ht="14.1" customHeight="1">
      <c r="A37" s="401" t="s">
        <v>632</v>
      </c>
      <c r="B37" s="402">
        <v>9.6454545454545456E-3</v>
      </c>
      <c r="C37" s="402">
        <v>2.4090909090909089E-3</v>
      </c>
      <c r="D37" s="403"/>
      <c r="E37" s="401" t="s">
        <v>632</v>
      </c>
      <c r="F37" s="402">
        <v>2.7218181818181812E-2</v>
      </c>
      <c r="G37" s="402">
        <v>6.5999999999999982E-3</v>
      </c>
      <c r="I37" s="401" t="s">
        <v>632</v>
      </c>
      <c r="J37" s="402">
        <v>2.2254545454545457E-2</v>
      </c>
      <c r="K37" s="402">
        <v>1.6318181818181818E-2</v>
      </c>
    </row>
  </sheetData>
  <hyperlinks>
    <hyperlink ref="N1" location="Contents!A1" display="Innholdsfortegnelse" xr:uid="{9E1131F8-8BF6-48B8-B986-AC1081486CEA}"/>
  </hyperlinks>
  <pageMargins left="0.78740157480314965" right="0.78740157480314965" top="0.98425196850393704" bottom="0.98425196850393704" header="0.51181102362204722" footer="0.51181102362204722"/>
  <pageSetup paperSize="9" orientation="portrait" r:id="rId1"/>
  <headerFooter>
    <oddHeader>&amp;R&amp;"Calibri"&amp;12&amp;KFF9100F O R T R O L I G&amp;1#</oddHeader>
    <oddFooter>&amp;R&amp;A&amp;L&amp;1#&amp;"Calibri"&amp;12&amp;KFF9100F O R T R O L I G</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
  <sheetViews>
    <sheetView showGridLines="0" zoomScaleNormal="100" workbookViewId="0">
      <selection activeCell="H1" sqref="H1"/>
    </sheetView>
  </sheetViews>
  <sheetFormatPr baseColWidth="10" defaultColWidth="11" defaultRowHeight="12"/>
  <cols>
    <col min="1" max="1" width="56.75" style="158" bestFit="1" customWidth="1"/>
    <col min="2" max="5" width="14.875" style="158" customWidth="1"/>
    <col min="6" max="16384" width="11" style="158"/>
  </cols>
  <sheetData>
    <row r="1" spans="1:8" ht="21">
      <c r="A1" s="544" t="s">
        <v>635</v>
      </c>
      <c r="B1" s="159"/>
      <c r="C1" s="159"/>
      <c r="H1" s="881" t="s">
        <v>213</v>
      </c>
    </row>
    <row r="3" spans="1:8" ht="12.75" customHeight="1">
      <c r="A3" s="160"/>
      <c r="B3" s="290"/>
      <c r="C3" s="161"/>
      <c r="D3" s="161"/>
    </row>
    <row r="4" spans="1:8" ht="12" customHeight="1">
      <c r="A4" s="291"/>
      <c r="B4" s="292" t="s">
        <v>144</v>
      </c>
      <c r="C4" s="292" t="s">
        <v>145</v>
      </c>
      <c r="D4" s="292" t="s">
        <v>146</v>
      </c>
      <c r="E4" s="292" t="s">
        <v>147</v>
      </c>
    </row>
    <row r="5" spans="1:8" ht="12.75" thickBot="1">
      <c r="A5" s="293" t="s">
        <v>116</v>
      </c>
      <c r="B5" s="293">
        <v>2021</v>
      </c>
      <c r="C5" s="294">
        <v>2021</v>
      </c>
      <c r="D5" s="294" t="s">
        <v>970</v>
      </c>
      <c r="E5" s="294" t="s">
        <v>970</v>
      </c>
    </row>
    <row r="6" spans="1:8" ht="14.1" customHeight="1" thickTop="1">
      <c r="A6" s="295" t="s">
        <v>104</v>
      </c>
      <c r="B6" s="297">
        <v>0</v>
      </c>
      <c r="C6" s="298">
        <v>0</v>
      </c>
      <c r="D6" s="297">
        <v>0</v>
      </c>
      <c r="E6" s="298">
        <v>0</v>
      </c>
    </row>
    <row r="7" spans="1:8" ht="14.1" customHeight="1">
      <c r="A7" s="697" t="s">
        <v>105</v>
      </c>
      <c r="B7" s="404">
        <v>2E-3</v>
      </c>
      <c r="C7" s="404">
        <v>1E-4</v>
      </c>
      <c r="D7" s="404">
        <v>2.0363636363636365E-3</v>
      </c>
      <c r="E7" s="404">
        <v>1.4545454545454548E-4</v>
      </c>
    </row>
    <row r="8" spans="1:8" ht="14.1" customHeight="1">
      <c r="A8" s="296" t="s">
        <v>106</v>
      </c>
      <c r="B8" s="404">
        <v>3.5999999999999999E-3</v>
      </c>
      <c r="C8" s="404">
        <v>2.0000000000000001E-4</v>
      </c>
      <c r="D8" s="404">
        <v>3.5999999999999995E-3</v>
      </c>
      <c r="E8" s="404">
        <v>3.6363636363636367E-4</v>
      </c>
    </row>
    <row r="9" spans="1:8" ht="14.1" customHeight="1">
      <c r="A9" s="296" t="s">
        <v>107</v>
      </c>
      <c r="B9" s="404">
        <v>6.1000000000000004E-3</v>
      </c>
      <c r="C9" s="404">
        <v>4.0000000000000002E-4</v>
      </c>
      <c r="D9" s="404">
        <v>6.1363636363636368E-3</v>
      </c>
      <c r="E9" s="404">
        <v>5.4545454545454548E-4</v>
      </c>
    </row>
    <row r="10" spans="1:8" ht="14.1" customHeight="1">
      <c r="A10" s="295" t="s">
        <v>108</v>
      </c>
      <c r="B10" s="404">
        <v>9.4000000000000004E-3</v>
      </c>
      <c r="C10" s="404">
        <v>1E-3</v>
      </c>
      <c r="D10" s="404">
        <v>9.463636363636365E-3</v>
      </c>
      <c r="E10" s="404">
        <v>1.4727272727272727E-3</v>
      </c>
    </row>
    <row r="11" spans="1:8" ht="14.1" customHeight="1">
      <c r="A11" s="296" t="s">
        <v>109</v>
      </c>
      <c r="B11" s="404">
        <v>1.6199999999999999E-2</v>
      </c>
      <c r="C11" s="404">
        <v>1.8E-3</v>
      </c>
      <c r="D11" s="404">
        <v>1.6427272727272728E-2</v>
      </c>
      <c r="E11" s="404">
        <v>3.3363636363636369E-3</v>
      </c>
    </row>
    <row r="12" spans="1:8" ht="14.1" customHeight="1">
      <c r="A12" s="296" t="s">
        <v>110</v>
      </c>
      <c r="B12" s="299">
        <v>3.5099999999999999E-2</v>
      </c>
      <c r="C12" s="404">
        <v>8.2000000000000007E-3</v>
      </c>
      <c r="D12" s="404">
        <v>3.4909090909090917E-2</v>
      </c>
      <c r="E12" s="404">
        <v>9.6727272727272703E-3</v>
      </c>
    </row>
    <row r="13" spans="1:8" ht="14.1" customHeight="1">
      <c r="A13" s="295" t="s">
        <v>111</v>
      </c>
      <c r="B13" s="404">
        <v>7.0999999999999994E-2</v>
      </c>
      <c r="C13" s="404">
        <v>2.41E-2</v>
      </c>
      <c r="D13" s="404">
        <v>7.0681818181818165E-2</v>
      </c>
      <c r="E13" s="404">
        <v>2.4372727272727272E-2</v>
      </c>
    </row>
    <row r="14" spans="1:8" ht="14.1" customHeight="1">
      <c r="A14" s="296" t="s">
        <v>112</v>
      </c>
      <c r="B14" s="404">
        <v>0.23630000000000001</v>
      </c>
      <c r="C14" s="404">
        <v>7.8399999999999997E-2</v>
      </c>
      <c r="D14" s="404">
        <v>0.22912727272727273</v>
      </c>
      <c r="E14" s="404">
        <v>9.4945454545454541E-2</v>
      </c>
    </row>
    <row r="15" spans="1:8" ht="14.1" customHeight="1">
      <c r="A15" s="369" t="s">
        <v>589</v>
      </c>
      <c r="B15" s="370">
        <v>7.3000000000000001E-3</v>
      </c>
      <c r="C15" s="370">
        <v>1.2999999999999999E-3</v>
      </c>
      <c r="D15" s="371">
        <v>8.4545454545454524E-3</v>
      </c>
      <c r="E15" s="371">
        <v>2.0727272727272725E-3</v>
      </c>
    </row>
    <row r="18" spans="1:5">
      <c r="B18" s="292" t="s">
        <v>148</v>
      </c>
      <c r="C18" s="292" t="s">
        <v>149</v>
      </c>
      <c r="D18" s="292" t="s">
        <v>150</v>
      </c>
      <c r="E18" s="292" t="s">
        <v>151</v>
      </c>
    </row>
    <row r="19" spans="1:5" ht="12.75" thickBot="1">
      <c r="A19" s="293" t="s">
        <v>152</v>
      </c>
      <c r="B19" s="293">
        <v>2021</v>
      </c>
      <c r="C19" s="294">
        <v>2021</v>
      </c>
      <c r="D19" s="294" t="s">
        <v>970</v>
      </c>
      <c r="E19" s="294" t="s">
        <v>970</v>
      </c>
    </row>
    <row r="20" spans="1:5" ht="14.1" customHeight="1" thickTop="1">
      <c r="A20" s="296" t="s">
        <v>104</v>
      </c>
      <c r="B20" s="299">
        <v>0</v>
      </c>
      <c r="C20" s="298">
        <v>0</v>
      </c>
      <c r="D20" s="300">
        <v>0</v>
      </c>
      <c r="E20" s="300">
        <v>0</v>
      </c>
    </row>
    <row r="21" spans="1:5" ht="14.1" customHeight="1">
      <c r="A21" s="296" t="s">
        <v>105</v>
      </c>
      <c r="B21" s="299">
        <v>2.5000000000000001E-3</v>
      </c>
      <c r="C21" s="298">
        <v>0</v>
      </c>
      <c r="D21" s="404">
        <v>2.5000000000000001E-3</v>
      </c>
      <c r="E21" s="404">
        <v>0</v>
      </c>
    </row>
    <row r="22" spans="1:5" ht="14.1" customHeight="1">
      <c r="A22" s="296" t="s">
        <v>106</v>
      </c>
      <c r="B22" s="404">
        <v>4.0000000000000001E-3</v>
      </c>
      <c r="C22" s="404">
        <v>0</v>
      </c>
      <c r="D22" s="404">
        <v>4.1000000000000003E-3</v>
      </c>
      <c r="E22" s="404">
        <v>0</v>
      </c>
    </row>
    <row r="23" spans="1:5" ht="14.1" customHeight="1">
      <c r="A23" s="296" t="s">
        <v>107</v>
      </c>
      <c r="B23" s="404">
        <v>6.1000000000000004E-3</v>
      </c>
      <c r="C23" s="404">
        <v>0</v>
      </c>
      <c r="D23" s="404">
        <v>6.0999999999999995E-3</v>
      </c>
      <c r="E23" s="404">
        <v>5.4545454545454548E-4</v>
      </c>
    </row>
    <row r="24" spans="1:5" ht="14.1" customHeight="1">
      <c r="A24" s="295" t="s">
        <v>108</v>
      </c>
      <c r="B24" s="404">
        <v>9.4999999999999998E-3</v>
      </c>
      <c r="C24" s="404">
        <v>2.3E-3</v>
      </c>
      <c r="D24" s="404">
        <v>9.5999999999999992E-3</v>
      </c>
      <c r="E24" s="404">
        <v>1.090909090909091E-3</v>
      </c>
    </row>
    <row r="25" spans="1:5" ht="14.1" customHeight="1">
      <c r="A25" s="296" t="s">
        <v>109</v>
      </c>
      <c r="B25" s="404">
        <v>1.7500000000000002E-2</v>
      </c>
      <c r="C25" s="404">
        <v>6.7999999999999996E-3</v>
      </c>
      <c r="D25" s="404">
        <v>1.7509090909090908E-2</v>
      </c>
      <c r="E25" s="404">
        <v>6.0909090909090913E-3</v>
      </c>
    </row>
    <row r="26" spans="1:5" ht="14.1" customHeight="1">
      <c r="A26" s="296" t="s">
        <v>110</v>
      </c>
      <c r="B26" s="404">
        <v>3.44E-2</v>
      </c>
      <c r="C26" s="404">
        <v>1.54E-2</v>
      </c>
      <c r="D26" s="404">
        <v>3.4609090909090902E-2</v>
      </c>
      <c r="E26" s="404">
        <v>1.4672727272727275E-2</v>
      </c>
    </row>
    <row r="27" spans="1:5" ht="14.1" customHeight="1">
      <c r="A27" s="295" t="s">
        <v>111</v>
      </c>
      <c r="B27" s="404">
        <v>7.0000000000000007E-2</v>
      </c>
      <c r="C27" s="404">
        <v>1.3299999999999999E-2</v>
      </c>
      <c r="D27" s="404">
        <v>6.9227272727272707E-2</v>
      </c>
      <c r="E27" s="404">
        <v>3.8445454545454553E-2</v>
      </c>
    </row>
    <row r="28" spans="1:5" ht="14.1" customHeight="1">
      <c r="A28" s="296" t="s">
        <v>112</v>
      </c>
      <c r="B28" s="404">
        <v>0.2298</v>
      </c>
      <c r="C28" s="404">
        <v>0.115</v>
      </c>
      <c r="D28" s="404">
        <v>0.23366363636363638</v>
      </c>
      <c r="E28" s="404">
        <v>0.10739999999999998</v>
      </c>
    </row>
    <row r="29" spans="1:5" ht="14.1" customHeight="1">
      <c r="A29" s="372" t="s">
        <v>117</v>
      </c>
      <c r="B29" s="717">
        <v>1.8200000000000001E-2</v>
      </c>
      <c r="C29" s="718">
        <v>6.4000000000000003E-3</v>
      </c>
      <c r="D29" s="719">
        <v>2.5309090909090906E-2</v>
      </c>
      <c r="E29" s="719">
        <v>1.010909090909091E-2</v>
      </c>
    </row>
    <row r="33" spans="1:5">
      <c r="B33" s="292" t="s">
        <v>153</v>
      </c>
      <c r="C33" s="292" t="s">
        <v>154</v>
      </c>
      <c r="D33" s="292" t="s">
        <v>155</v>
      </c>
      <c r="E33" s="292" t="s">
        <v>156</v>
      </c>
    </row>
    <row r="34" spans="1:5" ht="12.75" thickBot="1">
      <c r="A34" s="293" t="s">
        <v>157</v>
      </c>
      <c r="B34" s="293">
        <v>2021</v>
      </c>
      <c r="C34" s="294">
        <v>2021</v>
      </c>
      <c r="D34" s="294" t="s">
        <v>970</v>
      </c>
      <c r="E34" s="294" t="s">
        <v>970</v>
      </c>
    </row>
    <row r="35" spans="1:5" ht="14.1" customHeight="1" thickTop="1">
      <c r="A35" s="295" t="s">
        <v>104</v>
      </c>
      <c r="B35" s="404">
        <v>8.9999999999999998E-4</v>
      </c>
      <c r="C35" s="404">
        <v>0</v>
      </c>
      <c r="D35" s="404">
        <v>8.363636363636365E-4</v>
      </c>
      <c r="E35" s="404">
        <v>0</v>
      </c>
    </row>
    <row r="36" spans="1:5" ht="14.1" customHeight="1">
      <c r="A36" s="295" t="s">
        <v>105</v>
      </c>
      <c r="B36" s="404">
        <v>1.5E-3</v>
      </c>
      <c r="C36" s="404">
        <v>0</v>
      </c>
      <c r="D36" s="404">
        <v>1.6636363636363639E-3</v>
      </c>
      <c r="E36" s="404">
        <v>0</v>
      </c>
    </row>
    <row r="37" spans="1:5" ht="14.1" customHeight="1">
      <c r="A37" s="296" t="s">
        <v>106</v>
      </c>
      <c r="B37" s="404">
        <v>3.5000000000000001E-3</v>
      </c>
      <c r="C37" s="404">
        <v>0</v>
      </c>
      <c r="D37" s="404">
        <v>3.5636363636363643E-3</v>
      </c>
      <c r="E37" s="404">
        <v>1.5545454545454545E-3</v>
      </c>
    </row>
    <row r="38" spans="1:5" ht="14.1" customHeight="1">
      <c r="A38" s="296" t="s">
        <v>107</v>
      </c>
      <c r="B38" s="404">
        <v>6.1999999999999998E-3</v>
      </c>
      <c r="C38" s="404">
        <v>3.7000000000000002E-3</v>
      </c>
      <c r="D38" s="404">
        <v>6.1818181818181807E-3</v>
      </c>
      <c r="E38" s="404">
        <v>2.5909090909090908E-3</v>
      </c>
    </row>
    <row r="39" spans="1:5" ht="14.1" customHeight="1">
      <c r="A39" s="295" t="s">
        <v>108</v>
      </c>
      <c r="B39" s="404">
        <v>9.7999999999999997E-3</v>
      </c>
      <c r="C39" s="404">
        <v>2.5999999999999999E-3</v>
      </c>
      <c r="D39" s="404">
        <v>9.8000000000000014E-3</v>
      </c>
      <c r="E39" s="404">
        <v>6.3363636363636348E-3</v>
      </c>
    </row>
    <row r="40" spans="1:5" ht="14.1" customHeight="1">
      <c r="A40" s="296" t="s">
        <v>109</v>
      </c>
      <c r="B40" s="404">
        <v>1.77E-2</v>
      </c>
      <c r="C40" s="404">
        <v>3.2000000000000002E-3</v>
      </c>
      <c r="D40" s="404">
        <v>1.7736363636363637E-2</v>
      </c>
      <c r="E40" s="404">
        <v>1.0436363636363634E-2</v>
      </c>
    </row>
    <row r="41" spans="1:5" ht="14.1" customHeight="1">
      <c r="A41" s="296" t="s">
        <v>110</v>
      </c>
      <c r="B41" s="404">
        <v>3.5400000000000001E-2</v>
      </c>
      <c r="C41" s="404">
        <v>1.4500000000000001E-2</v>
      </c>
      <c r="D41" s="404">
        <v>3.556363636363636E-2</v>
      </c>
      <c r="E41" s="404">
        <v>0.02</v>
      </c>
    </row>
    <row r="42" spans="1:5" ht="14.1" customHeight="1">
      <c r="A42" s="295" t="s">
        <v>111</v>
      </c>
      <c r="B42" s="404">
        <v>7.0599999999999996E-2</v>
      </c>
      <c r="C42" s="404">
        <v>2.9899999999999999E-2</v>
      </c>
      <c r="D42" s="404">
        <v>7.0200000000000026E-2</v>
      </c>
      <c r="E42" s="404">
        <v>3.4654545454545445E-2</v>
      </c>
    </row>
    <row r="43" spans="1:5" ht="14.1" customHeight="1">
      <c r="A43" s="296" t="s">
        <v>112</v>
      </c>
      <c r="B43" s="404">
        <v>0.1542</v>
      </c>
      <c r="C43" s="404">
        <v>6.0100000000000001E-2</v>
      </c>
      <c r="D43" s="404">
        <v>0.15861818181818182</v>
      </c>
      <c r="E43" s="404">
        <v>9.5390909090909082E-2</v>
      </c>
    </row>
    <row r="44" spans="1:5" ht="14.1" customHeight="1">
      <c r="A44" s="372" t="s">
        <v>118</v>
      </c>
      <c r="B44" s="717">
        <v>2.6700000000000002E-2</v>
      </c>
      <c r="C44" s="718">
        <v>9.5999999999999992E-3</v>
      </c>
      <c r="D44" s="719">
        <v>3.1418181818181817E-2</v>
      </c>
      <c r="E44" s="719">
        <v>1.7836363636363636E-2</v>
      </c>
    </row>
  </sheetData>
  <hyperlinks>
    <hyperlink ref="H1" location="Contents!A1" display="Innholdsfortegnelse" xr:uid="{1BDBC803-6EF1-4AF9-AD02-9705EBAD9F31}"/>
  </hyperlinks>
  <pageMargins left="0.78740157480314965" right="0.78740157480314965" top="0.98425196850393704" bottom="0.98425196850393704" header="0.51181102362204722" footer="0.51181102362204722"/>
  <pageSetup paperSize="9" scale="99" orientation="portrait" r:id="rId1"/>
  <headerFooter>
    <oddHeader>&amp;R&amp;"Calibri"&amp;12&amp;KFF9100F O R T R O L I G&amp;1#</oddHeader>
    <oddFooter>&amp;R&amp;A&amp;L&amp;1#&amp;"Calibri"&amp;12&amp;KFF9100F O R T R O L I 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9"/>
  <sheetViews>
    <sheetView zoomScaleNormal="100" workbookViewId="0">
      <selection activeCell="G1" sqref="G1"/>
    </sheetView>
  </sheetViews>
  <sheetFormatPr baseColWidth="10" defaultColWidth="11" defaultRowHeight="12"/>
  <cols>
    <col min="1" max="1" width="66.25" style="16" bestFit="1" customWidth="1"/>
    <col min="2" max="2" width="12.75" style="16" customWidth="1"/>
    <col min="3" max="4" width="10.625" style="16" customWidth="1"/>
    <col min="5" max="5" width="15.625" style="16" customWidth="1"/>
    <col min="6" max="6" width="10.625" style="16" customWidth="1"/>
    <col min="7" max="7" width="10.875" style="16" customWidth="1"/>
    <col min="8" max="16384" width="11" style="16"/>
  </cols>
  <sheetData>
    <row r="1" spans="1:7" ht="21">
      <c r="A1" s="541" t="s">
        <v>779</v>
      </c>
      <c r="G1" s="881" t="s">
        <v>213</v>
      </c>
    </row>
    <row r="2" spans="1:7">
      <c r="A2" s="356" t="s">
        <v>546</v>
      </c>
    </row>
    <row r="3" spans="1:7" s="214" customFormat="1">
      <c r="A3" s="75"/>
    </row>
    <row r="4" spans="1:7" s="255" customFormat="1">
      <c r="A4" s="84" t="s">
        <v>188</v>
      </c>
    </row>
    <row r="5" spans="1:7" s="255" customFormat="1" ht="12.75" thickBot="1">
      <c r="A5" s="305" t="s">
        <v>951</v>
      </c>
      <c r="B5" s="86" t="s">
        <v>189</v>
      </c>
      <c r="C5" s="86" t="s">
        <v>190</v>
      </c>
      <c r="D5" s="86" t="s">
        <v>191</v>
      </c>
      <c r="E5" s="87" t="s">
        <v>192</v>
      </c>
    </row>
    <row r="6" spans="1:7" s="255" customFormat="1">
      <c r="A6" s="88" t="s">
        <v>193</v>
      </c>
      <c r="B6" s="88"/>
      <c r="C6" s="88"/>
      <c r="D6" s="88"/>
      <c r="E6" s="88"/>
    </row>
    <row r="7" spans="1:7" s="255" customFormat="1">
      <c r="A7" s="67" t="s">
        <v>194</v>
      </c>
      <c r="B7" s="17">
        <v>150</v>
      </c>
      <c r="C7" s="17">
        <v>97.204999999999998</v>
      </c>
      <c r="D7" s="799">
        <v>1</v>
      </c>
      <c r="E7" s="90" t="s">
        <v>204</v>
      </c>
    </row>
    <row r="8" spans="1:7" s="255" customFormat="1">
      <c r="A8" s="256" t="s">
        <v>704</v>
      </c>
      <c r="B8" s="17">
        <v>6700</v>
      </c>
      <c r="C8" s="17">
        <v>353.97500000000002</v>
      </c>
      <c r="D8" s="799">
        <v>1</v>
      </c>
      <c r="E8" s="90" t="s">
        <v>204</v>
      </c>
    </row>
    <row r="9" spans="1:7" s="255" customFormat="1">
      <c r="A9" s="256" t="s">
        <v>952</v>
      </c>
      <c r="B9" s="17">
        <v>0</v>
      </c>
      <c r="C9" s="878">
        <v>0</v>
      </c>
      <c r="D9" s="799">
        <v>0</v>
      </c>
      <c r="E9" s="90" t="s">
        <v>204</v>
      </c>
    </row>
    <row r="10" spans="1:7" s="255" customFormat="1">
      <c r="A10" s="256" t="s">
        <v>848</v>
      </c>
      <c r="B10" s="17">
        <v>33000</v>
      </c>
      <c r="C10" s="17">
        <v>320.125</v>
      </c>
      <c r="D10" s="799">
        <v>1</v>
      </c>
      <c r="E10" s="90" t="s">
        <v>204</v>
      </c>
    </row>
    <row r="11" spans="1:7" s="255" customFormat="1">
      <c r="A11" s="256" t="s">
        <v>196</v>
      </c>
      <c r="B11" s="17">
        <v>90000</v>
      </c>
      <c r="C11" s="17">
        <v>117.10899999999999</v>
      </c>
      <c r="D11" s="799">
        <v>1</v>
      </c>
      <c r="E11" s="90" t="s">
        <v>204</v>
      </c>
    </row>
    <row r="12" spans="1:7" s="255" customFormat="1">
      <c r="A12" s="256" t="s">
        <v>197</v>
      </c>
      <c r="B12" s="17">
        <v>8000</v>
      </c>
      <c r="C12" s="17">
        <v>456.416</v>
      </c>
      <c r="D12" s="799">
        <v>1</v>
      </c>
      <c r="E12" s="90" t="s">
        <v>204</v>
      </c>
    </row>
    <row r="13" spans="1:7" s="256" customFormat="1">
      <c r="A13" s="256" t="s">
        <v>554</v>
      </c>
      <c r="B13" s="17">
        <v>6000000</v>
      </c>
      <c r="C13" s="17">
        <v>6000.15</v>
      </c>
      <c r="D13" s="799">
        <v>1</v>
      </c>
      <c r="E13" s="90" t="s">
        <v>204</v>
      </c>
    </row>
    <row r="14" spans="1:7" s="255" customFormat="1">
      <c r="A14" s="256" t="s">
        <v>712</v>
      </c>
      <c r="B14" s="17">
        <v>4000000</v>
      </c>
      <c r="C14" s="17">
        <v>21.63</v>
      </c>
      <c r="D14" s="799">
        <v>1</v>
      </c>
      <c r="E14" s="90" t="s">
        <v>204</v>
      </c>
    </row>
    <row r="15" spans="1:7" s="256" customFormat="1">
      <c r="A15" s="256" t="s">
        <v>953</v>
      </c>
      <c r="B15" s="17">
        <v>4505646926</v>
      </c>
      <c r="C15" s="17">
        <v>202.07</v>
      </c>
      <c r="D15" s="799">
        <v>1</v>
      </c>
      <c r="E15" s="90" t="s">
        <v>204</v>
      </c>
    </row>
    <row r="16" spans="1:7" s="255" customFormat="1">
      <c r="A16" s="92" t="s">
        <v>198</v>
      </c>
      <c r="B16" s="192"/>
      <c r="C16" s="192">
        <f>SUM(C7:C15)</f>
        <v>7568.6799999999994</v>
      </c>
      <c r="D16" s="800"/>
      <c r="E16" s="95"/>
    </row>
    <row r="17" spans="1:10" s="255" customFormat="1">
      <c r="A17" s="75"/>
    </row>
    <row r="18" spans="1:10" s="214" customFormat="1">
      <c r="A18" s="84" t="s">
        <v>199</v>
      </c>
    </row>
    <row r="19" spans="1:10" s="214" customFormat="1" ht="12.75" thickBot="1">
      <c r="A19" s="305" t="s">
        <v>845</v>
      </c>
      <c r="B19" s="86" t="s">
        <v>200</v>
      </c>
      <c r="C19" s="86" t="s">
        <v>201</v>
      </c>
      <c r="D19" s="86" t="s">
        <v>202</v>
      </c>
      <c r="E19" s="87" t="s">
        <v>203</v>
      </c>
    </row>
    <row r="20" spans="1:10" s="214" customFormat="1">
      <c r="A20" s="88" t="s">
        <v>193</v>
      </c>
      <c r="B20" s="88"/>
      <c r="C20" s="88"/>
      <c r="D20" s="88"/>
      <c r="E20" s="88"/>
    </row>
    <row r="21" spans="1:10" s="214" customFormat="1" ht="12" customHeight="1">
      <c r="A21" s="75" t="s">
        <v>194</v>
      </c>
      <c r="B21" s="80">
        <v>150</v>
      </c>
      <c r="C21" s="17">
        <v>97.204999999999998</v>
      </c>
      <c r="D21" s="89">
        <v>1</v>
      </c>
      <c r="E21" s="90" t="s">
        <v>841</v>
      </c>
    </row>
    <row r="22" spans="1:10" s="214" customFormat="1" ht="12" customHeight="1">
      <c r="A22" s="14" t="s">
        <v>704</v>
      </c>
      <c r="B22" s="80">
        <v>7500</v>
      </c>
      <c r="C22" s="17">
        <v>353.97500000000002</v>
      </c>
      <c r="D22" s="89">
        <v>1</v>
      </c>
      <c r="E22" s="90" t="s">
        <v>841</v>
      </c>
    </row>
    <row r="23" spans="1:10" s="214" customFormat="1">
      <c r="A23" s="14" t="s">
        <v>195</v>
      </c>
      <c r="B23" s="80">
        <v>6000</v>
      </c>
      <c r="C23" s="17">
        <v>29.018000000000001</v>
      </c>
      <c r="D23" s="89">
        <v>1</v>
      </c>
      <c r="E23" s="90" t="s">
        <v>841</v>
      </c>
    </row>
    <row r="24" spans="1:10" s="214" customFormat="1">
      <c r="A24" s="14" t="s">
        <v>848</v>
      </c>
      <c r="B24" s="231">
        <v>13000</v>
      </c>
      <c r="C24" s="17">
        <v>120.125</v>
      </c>
      <c r="D24" s="89">
        <v>1</v>
      </c>
      <c r="E24" s="90" t="s">
        <v>841</v>
      </c>
    </row>
    <row r="25" spans="1:10" s="214" customFormat="1">
      <c r="A25" s="14" t="s">
        <v>196</v>
      </c>
      <c r="B25" s="80">
        <v>90000</v>
      </c>
      <c r="C25" s="17">
        <v>117.05</v>
      </c>
      <c r="D25" s="89">
        <v>1</v>
      </c>
      <c r="E25" s="90" t="s">
        <v>841</v>
      </c>
    </row>
    <row r="26" spans="1:10" s="256" customFormat="1">
      <c r="A26" s="14" t="s">
        <v>197</v>
      </c>
      <c r="B26" s="80">
        <v>8000</v>
      </c>
      <c r="C26" s="17">
        <v>456.416</v>
      </c>
      <c r="D26" s="89">
        <v>1</v>
      </c>
      <c r="E26" s="90" t="s">
        <v>841</v>
      </c>
    </row>
    <row r="27" spans="1:10" s="214" customFormat="1">
      <c r="A27" s="14" t="s">
        <v>554</v>
      </c>
      <c r="B27" s="231">
        <v>6000000</v>
      </c>
      <c r="C27" s="17">
        <v>6000.15</v>
      </c>
      <c r="D27" s="89">
        <v>1</v>
      </c>
      <c r="E27" s="90" t="s">
        <v>841</v>
      </c>
    </row>
    <row r="28" spans="1:10" s="214" customFormat="1">
      <c r="A28" s="14" t="s">
        <v>712</v>
      </c>
      <c r="B28" s="451">
        <v>3000000</v>
      </c>
      <c r="C28" s="17">
        <v>3</v>
      </c>
      <c r="D28" s="89">
        <v>1</v>
      </c>
      <c r="E28" s="90" t="s">
        <v>841</v>
      </c>
    </row>
    <row r="29" spans="1:10" s="256" customFormat="1">
      <c r="A29" s="14" t="s">
        <v>953</v>
      </c>
      <c r="B29" s="231">
        <v>3005646926</v>
      </c>
      <c r="C29" s="17">
        <v>169.32</v>
      </c>
      <c r="D29" s="89">
        <v>1</v>
      </c>
      <c r="E29" s="90" t="s">
        <v>841</v>
      </c>
    </row>
    <row r="30" spans="1:10" s="214" customFormat="1">
      <c r="A30" s="92" t="s">
        <v>205</v>
      </c>
      <c r="B30" s="93"/>
      <c r="C30" s="192">
        <v>7346.259</v>
      </c>
      <c r="D30" s="94"/>
      <c r="E30" s="95"/>
    </row>
    <row r="31" spans="1:10" hidden="1">
      <c r="A31" s="14"/>
      <c r="B31" s="79"/>
      <c r="C31" s="79"/>
      <c r="D31" s="89"/>
      <c r="E31" s="14"/>
      <c r="F31" s="14"/>
    </row>
    <row r="32" spans="1:10" hidden="1">
      <c r="A32" s="14"/>
      <c r="B32" s="79"/>
      <c r="C32" s="79"/>
      <c r="D32" s="89"/>
      <c r="E32" s="14"/>
      <c r="F32" s="14"/>
      <c r="J32" s="14"/>
    </row>
    <row r="33" spans="1:6" hidden="1">
      <c r="F33" s="14"/>
    </row>
    <row r="34" spans="1:6">
      <c r="A34" s="14"/>
      <c r="B34" s="79"/>
      <c r="C34" s="79"/>
      <c r="D34" s="89"/>
      <c r="E34" s="14"/>
      <c r="F34" s="14"/>
    </row>
    <row r="35" spans="1:6">
      <c r="A35" s="311" t="s">
        <v>531</v>
      </c>
      <c r="B35" s="79"/>
      <c r="C35" s="79"/>
      <c r="D35" s="89"/>
      <c r="E35" s="14"/>
      <c r="F35" s="14"/>
    </row>
    <row r="36" spans="1:6" s="256" customFormat="1">
      <c r="A36" s="14"/>
      <c r="B36" s="79"/>
      <c r="C36" s="79"/>
      <c r="D36" s="89"/>
      <c r="E36" s="14"/>
      <c r="F36" s="14"/>
    </row>
    <row r="37" spans="1:6" s="256" customFormat="1">
      <c r="A37" s="14"/>
      <c r="B37" s="79"/>
      <c r="C37" s="79"/>
      <c r="D37" s="89"/>
      <c r="E37" s="14"/>
      <c r="F37" s="14"/>
    </row>
    <row r="38" spans="1:6">
      <c r="C38" s="79"/>
      <c r="D38" s="89"/>
      <c r="E38" s="14"/>
      <c r="F38" s="14"/>
    </row>
    <row r="39" spans="1:6">
      <c r="A39" s="362" t="s">
        <v>582</v>
      </c>
      <c r="B39" s="79"/>
      <c r="C39" s="79"/>
      <c r="D39" s="89"/>
      <c r="E39" s="14"/>
      <c r="F39" s="14"/>
    </row>
    <row r="40" spans="1:6">
      <c r="B40" s="79"/>
      <c r="C40" s="79"/>
      <c r="D40" s="89"/>
      <c r="E40" s="14"/>
      <c r="F40" s="14"/>
    </row>
    <row r="41" spans="1:6" s="256" customFormat="1" ht="12.75" customHeight="1">
      <c r="B41" s="71">
        <v>44561</v>
      </c>
      <c r="C41" s="462" t="s">
        <v>931</v>
      </c>
      <c r="D41" s="459"/>
    </row>
    <row r="42" spans="1:6" ht="13.5" customHeight="1" thickBot="1">
      <c r="A42" s="1" t="s">
        <v>206</v>
      </c>
      <c r="B42" s="830" t="s">
        <v>986</v>
      </c>
      <c r="C42" s="830"/>
      <c r="D42" s="460"/>
    </row>
    <row r="43" spans="1:6">
      <c r="A43" s="256" t="s">
        <v>207</v>
      </c>
      <c r="B43" s="825">
        <v>0</v>
      </c>
      <c r="C43" s="824">
        <v>25</v>
      </c>
      <c r="D43" s="97"/>
    </row>
    <row r="44" spans="1:6">
      <c r="A44" s="14" t="s">
        <v>208</v>
      </c>
      <c r="B44" s="253">
        <v>0</v>
      </c>
      <c r="C44" s="17">
        <v>149</v>
      </c>
      <c r="D44" s="264"/>
    </row>
    <row r="45" spans="1:6">
      <c r="A45" s="19" t="s">
        <v>209</v>
      </c>
      <c r="B45" s="265">
        <v>0</v>
      </c>
      <c r="C45" s="877">
        <v>16.899999999999999</v>
      </c>
      <c r="D45" s="461"/>
    </row>
    <row r="46" spans="1:6">
      <c r="A46" s="14"/>
      <c r="B46" s="79"/>
      <c r="C46" s="79"/>
      <c r="D46" s="89"/>
      <c r="E46" s="14"/>
      <c r="F46" s="14"/>
    </row>
    <row r="47" spans="1:6">
      <c r="B47" s="14"/>
      <c r="D47" s="89"/>
      <c r="E47" s="14"/>
      <c r="F47" s="14"/>
    </row>
    <row r="48" spans="1:6">
      <c r="A48" s="13" t="s">
        <v>583</v>
      </c>
      <c r="B48" s="79"/>
    </row>
    <row r="49" spans="1:3">
      <c r="A49" s="256"/>
      <c r="B49" s="79"/>
    </row>
    <row r="50" spans="1:3">
      <c r="A50" s="256"/>
      <c r="B50" s="71">
        <v>44561</v>
      </c>
      <c r="C50" s="462" t="s">
        <v>931</v>
      </c>
    </row>
    <row r="51" spans="1:3" ht="13.5" customHeight="1" thickBot="1">
      <c r="A51" s="1" t="s">
        <v>3</v>
      </c>
      <c r="B51" s="829" t="s">
        <v>569</v>
      </c>
      <c r="C51" s="829"/>
    </row>
    <row r="52" spans="1:3">
      <c r="A52" s="256" t="s">
        <v>207</v>
      </c>
      <c r="B52" s="875">
        <v>5890</v>
      </c>
      <c r="C52" s="875">
        <v>5894</v>
      </c>
    </row>
    <row r="53" spans="1:3">
      <c r="A53" s="14" t="s">
        <v>208</v>
      </c>
      <c r="B53" s="875">
        <v>22815</v>
      </c>
      <c r="C53" s="875">
        <v>24688</v>
      </c>
    </row>
    <row r="54" spans="1:3">
      <c r="A54" s="19" t="s">
        <v>209</v>
      </c>
      <c r="B54" s="876">
        <v>25.82</v>
      </c>
      <c r="C54" s="876">
        <v>23.87</v>
      </c>
    </row>
    <row r="59" spans="1:3">
      <c r="A59" s="16" t="s">
        <v>985</v>
      </c>
    </row>
  </sheetData>
  <mergeCells count="2">
    <mergeCell ref="B51:C51"/>
    <mergeCell ref="B42:C42"/>
  </mergeCells>
  <hyperlinks>
    <hyperlink ref="G1" location="Contents!A1" display="Innholdsfortegnelse" xr:uid="{129DAB0D-EDF4-4EF0-8CA5-72B405AF3BD8}"/>
  </hyperlinks>
  <pageMargins left="0.74803149606299213" right="0.74803149606299213" top="0.98425196850393704" bottom="0.98425196850393704" header="0.51181102362204722" footer="0.51181102362204722"/>
  <pageSetup paperSize="9" scale="55" fitToHeight="2" orientation="portrait" r:id="rId1"/>
  <headerFooter>
    <oddHeader>&amp;R&amp;"Calibri"&amp;12&amp;KFF9100F O R T R O L I G&amp;1#</oddHeader>
    <oddFooter>&amp;R&amp;A&amp;L&amp;1#&amp;"Calibri"&amp;12&amp;KFF9100F O R T R O L I G</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30"/>
  <sheetViews>
    <sheetView showGridLines="0" zoomScaleNormal="100" workbookViewId="0">
      <selection activeCell="H1" sqref="H1"/>
    </sheetView>
  </sheetViews>
  <sheetFormatPr baseColWidth="10" defaultColWidth="11" defaultRowHeight="12"/>
  <cols>
    <col min="1" max="1" width="66.25" style="158" customWidth="1"/>
    <col min="2" max="5" width="13.875" style="158" customWidth="1"/>
    <col min="6" max="16384" width="11" style="158"/>
  </cols>
  <sheetData>
    <row r="1" spans="1:8" ht="21">
      <c r="A1" s="827" t="s">
        <v>590</v>
      </c>
      <c r="B1" s="159"/>
      <c r="C1" s="159"/>
      <c r="D1" s="159"/>
      <c r="E1" s="256"/>
      <c r="F1" s="256"/>
      <c r="G1" s="256"/>
      <c r="H1" s="881" t="s">
        <v>213</v>
      </c>
    </row>
    <row r="2" spans="1:8">
      <c r="A2" s="159"/>
      <c r="B2" s="159"/>
      <c r="C2" s="159"/>
      <c r="D2" s="159"/>
      <c r="E2" s="14"/>
      <c r="F2" s="159"/>
      <c r="G2" s="256"/>
    </row>
    <row r="3" spans="1:8" ht="12.75" customHeight="1">
      <c r="A3" s="160"/>
      <c r="B3" s="163"/>
      <c r="C3" s="161"/>
      <c r="D3" s="161"/>
      <c r="E3" s="159"/>
      <c r="F3" s="159"/>
    </row>
    <row r="4" spans="1:8" ht="12" customHeight="1">
      <c r="B4" s="782" t="s">
        <v>89</v>
      </c>
      <c r="C4" s="782" t="s">
        <v>90</v>
      </c>
      <c r="D4" s="782" t="s">
        <v>89</v>
      </c>
      <c r="E4" s="782" t="s">
        <v>90</v>
      </c>
    </row>
    <row r="5" spans="1:8" ht="12" customHeight="1" thickBot="1">
      <c r="A5" s="285" t="s">
        <v>91</v>
      </c>
      <c r="B5" s="285">
        <v>2020</v>
      </c>
      <c r="C5" s="284">
        <v>2020</v>
      </c>
      <c r="D5" s="284" t="s">
        <v>868</v>
      </c>
      <c r="E5" s="284" t="s">
        <v>868</v>
      </c>
    </row>
    <row r="6" spans="1:8" ht="12.75" customHeight="1" thickTop="1">
      <c r="A6" s="287" t="s">
        <v>92</v>
      </c>
      <c r="B6" s="288">
        <v>0.25932296296296281</v>
      </c>
      <c r="C6" s="286">
        <v>4.6759279586272851E-2</v>
      </c>
      <c r="D6" s="288">
        <v>0.27818941927870688</v>
      </c>
      <c r="E6" s="286">
        <v>6.8136090545635797E-2</v>
      </c>
    </row>
    <row r="7" spans="1:8" ht="12.75" customHeight="1">
      <c r="A7" s="287" t="s">
        <v>93</v>
      </c>
      <c r="B7" s="288">
        <v>0.53669230769230758</v>
      </c>
      <c r="C7" s="286">
        <v>0.30617413489851703</v>
      </c>
      <c r="D7" s="289">
        <v>0.54327544247786907</v>
      </c>
      <c r="E7" s="289">
        <v>0.36888789935502292</v>
      </c>
    </row>
    <row r="8" spans="1:8" ht="12.75" customHeight="1">
      <c r="A8" s="287" t="s">
        <v>94</v>
      </c>
      <c r="B8" s="288">
        <v>0.50205660377358519</v>
      </c>
      <c r="C8" s="286">
        <v>0.34105767105731688</v>
      </c>
      <c r="D8" s="289">
        <v>0.49807204610951</v>
      </c>
      <c r="E8" s="289">
        <v>0.32009515028761804</v>
      </c>
    </row>
    <row r="10" spans="1:8">
      <c r="A10" s="158" t="s">
        <v>971</v>
      </c>
    </row>
    <row r="13" spans="1:8" ht="21">
      <c r="A13" s="544" t="s">
        <v>591</v>
      </c>
    </row>
    <row r="15" spans="1:8">
      <c r="B15" s="782" t="s">
        <v>89</v>
      </c>
      <c r="C15" s="782" t="s">
        <v>90</v>
      </c>
      <c r="D15" s="782" t="s">
        <v>89</v>
      </c>
      <c r="E15" s="782" t="s">
        <v>90</v>
      </c>
    </row>
    <row r="16" spans="1:8" ht="12.75" thickBot="1">
      <c r="A16" s="285" t="s">
        <v>91</v>
      </c>
      <c r="B16" s="285">
        <v>2020</v>
      </c>
      <c r="C16" s="284">
        <v>2020</v>
      </c>
      <c r="D16" s="284" t="s">
        <v>868</v>
      </c>
      <c r="E16" s="284" t="s">
        <v>868</v>
      </c>
    </row>
    <row r="17" spans="1:5" ht="12.75" customHeight="1" thickTop="1">
      <c r="A17" s="287" t="s">
        <v>92</v>
      </c>
      <c r="B17" s="288">
        <v>0.28269723918085232</v>
      </c>
      <c r="C17" s="286">
        <v>4.1969035627767451E-2</v>
      </c>
      <c r="D17" s="288">
        <v>0.30302761860849436</v>
      </c>
      <c r="E17" s="286">
        <v>5.6503651833605083E-2</v>
      </c>
    </row>
    <row r="18" spans="1:5" ht="12.75" customHeight="1">
      <c r="A18" s="287" t="s">
        <v>93</v>
      </c>
      <c r="B18" s="288">
        <v>0.52086278047248413</v>
      </c>
      <c r="C18" s="286">
        <v>0.3025784858255835</v>
      </c>
      <c r="D18" s="289">
        <v>0.52119208407152906</v>
      </c>
      <c r="E18" s="289">
        <v>0.34242542990990926</v>
      </c>
    </row>
    <row r="19" spans="1:5" ht="12.75" customHeight="1">
      <c r="A19" s="287" t="s">
        <v>94</v>
      </c>
      <c r="B19" s="288">
        <v>0.35498237850151837</v>
      </c>
      <c r="C19" s="286">
        <v>0.40302089907884531</v>
      </c>
      <c r="D19" s="289">
        <v>0.40891672740845253</v>
      </c>
      <c r="E19" s="289">
        <v>0.29218551382133195</v>
      </c>
    </row>
    <row r="22" spans="1:5">
      <c r="A22" s="158" t="s">
        <v>972</v>
      </c>
    </row>
    <row r="24" spans="1:5">
      <c r="A24" s="158" t="s">
        <v>973</v>
      </c>
    </row>
    <row r="29" spans="1:5" ht="15" customHeight="1">
      <c r="A29" s="645"/>
    </row>
    <row r="30" spans="1:5">
      <c r="A30" s="646"/>
    </row>
  </sheetData>
  <hyperlinks>
    <hyperlink ref="H1" location="Contents!A1" display="Innholdsfortegnelse" xr:uid="{9444803A-1D68-4CE9-AD71-E9FF058B3AAA}"/>
  </hyperlinks>
  <pageMargins left="0.78740157480314965" right="0.78740157480314965" top="0.98425196850393704" bottom="0.98425196850393704" header="0.51181102362204722" footer="0.51181102362204722"/>
  <pageSetup paperSize="9" scale="99" orientation="portrait" r:id="rId1"/>
  <headerFooter>
    <oddHeader>&amp;R&amp;"Calibri"&amp;12&amp;KFF9100F O R T R O L I G&amp;1#</oddHeader>
    <oddFooter>&amp;R&amp;A&amp;L&amp;1#&amp;"Calibri"&amp;12&amp;KFF9100F O R T R O L I G</oddFooter>
  </headerFooter>
  <rowBreaks count="1" manualBreakCount="1">
    <brk id="38"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8"/>
  <sheetViews>
    <sheetView showGridLines="0" workbookViewId="0">
      <selection activeCell="I1" sqref="I1"/>
    </sheetView>
  </sheetViews>
  <sheetFormatPr baseColWidth="10" defaultRowHeight="12.75"/>
  <cols>
    <col min="1" max="1" width="73.375" bestFit="1" customWidth="1"/>
    <col min="4" max="4" width="4.375" customWidth="1"/>
  </cols>
  <sheetData>
    <row r="1" spans="1:9" ht="21">
      <c r="A1" s="544" t="s">
        <v>637</v>
      </c>
      <c r="B1" s="158"/>
      <c r="C1" s="158"/>
      <c r="D1" s="158"/>
      <c r="E1" s="158"/>
      <c r="F1" s="25"/>
      <c r="G1" s="25"/>
      <c r="I1" s="881" t="s">
        <v>213</v>
      </c>
    </row>
    <row r="2" spans="1:9">
      <c r="A2" s="158"/>
      <c r="B2" s="158"/>
      <c r="C2" s="158"/>
      <c r="D2" s="158"/>
      <c r="E2" s="158"/>
      <c r="F2" s="25"/>
      <c r="G2" s="25"/>
    </row>
    <row r="3" spans="1:9">
      <c r="A3" s="783" t="s">
        <v>638</v>
      </c>
      <c r="B3" s="25"/>
      <c r="C3" s="25"/>
      <c r="D3" s="25"/>
      <c r="E3" s="783" t="s">
        <v>37</v>
      </c>
      <c r="F3" s="25"/>
      <c r="G3" s="25"/>
    </row>
    <row r="4" spans="1:9">
      <c r="A4" s="25"/>
      <c r="B4" s="25"/>
      <c r="C4" s="25"/>
      <c r="D4" s="25"/>
      <c r="E4" s="25"/>
      <c r="F4" s="25"/>
      <c r="G4" s="25"/>
    </row>
    <row r="5" spans="1:9" ht="13.5" thickBot="1">
      <c r="A5" s="411" t="s">
        <v>634</v>
      </c>
      <c r="B5" s="412" t="s">
        <v>144</v>
      </c>
      <c r="C5" s="412" t="s">
        <v>145</v>
      </c>
      <c r="D5" s="25"/>
      <c r="E5" s="411" t="s">
        <v>634</v>
      </c>
      <c r="F5" s="412" t="s">
        <v>144</v>
      </c>
      <c r="G5" s="412" t="s">
        <v>145</v>
      </c>
    </row>
    <row r="6" spans="1:9" ht="13.5" thickTop="1">
      <c r="A6" s="398">
        <v>2019</v>
      </c>
      <c r="B6" s="413">
        <v>3.1668838454685534E-3</v>
      </c>
      <c r="C6" s="413">
        <v>1.634954824416662E-4</v>
      </c>
      <c r="D6" s="25"/>
      <c r="E6" s="398">
        <v>2019</v>
      </c>
      <c r="F6" s="413">
        <v>1.6874329603405139E-2</v>
      </c>
      <c r="G6" s="413">
        <v>2.699249248072212E-3</v>
      </c>
    </row>
    <row r="7" spans="1:9">
      <c r="A7" s="398">
        <v>2020</v>
      </c>
      <c r="B7" s="413">
        <v>2.8534091521784707E-3</v>
      </c>
      <c r="C7" s="413">
        <v>5.8168494306933612E-4</v>
      </c>
      <c r="D7" s="25"/>
      <c r="E7" s="398">
        <v>2020</v>
      </c>
      <c r="F7" s="413">
        <v>2.6003073117428374E-2</v>
      </c>
      <c r="G7" s="413">
        <v>2.516323200405407E-2</v>
      </c>
    </row>
    <row r="8" spans="1:9">
      <c r="A8" s="398">
        <v>2021</v>
      </c>
      <c r="B8" s="413">
        <v>2.2395827358806758E-3</v>
      </c>
      <c r="C8" s="413">
        <v>-2.2418351517785516E-4</v>
      </c>
      <c r="D8" s="25"/>
      <c r="E8" s="398">
        <v>2021</v>
      </c>
      <c r="F8" s="413">
        <v>2.0067618705132999E-2</v>
      </c>
      <c r="G8" s="413">
        <v>2.7734831352420435E-3</v>
      </c>
    </row>
  </sheetData>
  <hyperlinks>
    <hyperlink ref="I1" location="Contents!A1" display="Innholdsfortegnelse" xr:uid="{9D3721B8-BA4D-4BDD-BF88-863CAE120BDB}"/>
  </hyperlinks>
  <pageMargins left="0.7" right="0.7" top="0.75" bottom="0.75" header="0.3" footer="0.3"/>
  <pageSetup paperSize="9" orientation="portrait" verticalDpi="0" r:id="rId1"/>
  <headerFooter>
    <oddHeader>&amp;R&amp;"Calibri"&amp;12&amp;KFF9100F O R T R O L I G&amp;1#</oddHeader>
    <oddFooter>&amp;L&amp;1#&amp;"Calibri"&amp;12&amp;KFF9100F O R T R O L I 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17">
    <pageSetUpPr fitToPage="1"/>
  </sheetPr>
  <dimension ref="A1:I55"/>
  <sheetViews>
    <sheetView showGridLines="0" zoomScaleNormal="100" workbookViewId="0">
      <selection activeCell="I1" sqref="I1"/>
    </sheetView>
  </sheetViews>
  <sheetFormatPr baseColWidth="10" defaultColWidth="11" defaultRowHeight="12"/>
  <cols>
    <col min="1" max="1" width="85.5" style="16" customWidth="1"/>
    <col min="2" max="2" width="9.875" style="16" customWidth="1"/>
    <col min="3" max="3" width="14.125" style="16" customWidth="1"/>
    <col min="4" max="4" width="11.125" style="16" customWidth="1"/>
    <col min="5" max="5" width="2.125" style="16" customWidth="1"/>
    <col min="6" max="6" width="15.125" style="16" customWidth="1"/>
    <col min="7" max="7" width="11.125" style="16" customWidth="1"/>
    <col min="8" max="8" width="2.125" style="16" customWidth="1"/>
    <col min="9" max="9" width="15.625" style="16" customWidth="1"/>
    <col min="10" max="11" width="16.125" style="16" customWidth="1"/>
    <col min="12" max="12" width="11" style="16" customWidth="1"/>
    <col min="13" max="16384" width="11" style="16"/>
  </cols>
  <sheetData>
    <row r="1" spans="1:9" ht="21">
      <c r="A1" s="544" t="s">
        <v>541</v>
      </c>
      <c r="F1" s="14"/>
      <c r="G1" s="14"/>
      <c r="H1" s="14"/>
      <c r="I1" s="881" t="s">
        <v>213</v>
      </c>
    </row>
    <row r="3" spans="1:9">
      <c r="A3" s="164"/>
    </row>
    <row r="4" spans="1:9" ht="12.75">
      <c r="A4" s="165"/>
      <c r="B4" s="256"/>
      <c r="C4" s="851">
        <v>2021</v>
      </c>
      <c r="D4" s="852"/>
      <c r="E4" s="360"/>
      <c r="F4" s="853">
        <v>2020</v>
      </c>
      <c r="G4" s="852"/>
      <c r="H4" s="256"/>
      <c r="I4" s="256"/>
    </row>
    <row r="5" spans="1:9" ht="51" thickBot="1">
      <c r="A5" s="850" t="s">
        <v>542</v>
      </c>
      <c r="B5" s="850"/>
      <c r="C5" s="87" t="s">
        <v>592</v>
      </c>
      <c r="D5" s="149" t="s">
        <v>593</v>
      </c>
      <c r="E5" s="149"/>
      <c r="F5" s="373" t="s">
        <v>592</v>
      </c>
      <c r="G5" s="166" t="s">
        <v>594</v>
      </c>
      <c r="H5" s="1"/>
      <c r="I5" s="256"/>
    </row>
    <row r="6" spans="1:9" s="256" customFormat="1">
      <c r="A6" s="379" t="s">
        <v>37</v>
      </c>
      <c r="B6" s="379"/>
      <c r="C6" s="69"/>
      <c r="D6" s="380"/>
      <c r="E6" s="380"/>
      <c r="F6" s="375"/>
      <c r="G6" s="374"/>
      <c r="H6" s="14"/>
    </row>
    <row r="7" spans="1:9">
      <c r="A7" s="79" t="s">
        <v>115</v>
      </c>
      <c r="B7" s="65"/>
      <c r="C7" s="647">
        <v>50983.127999999997</v>
      </c>
      <c r="D7" s="648">
        <v>0.59222035179952082</v>
      </c>
      <c r="E7" s="374"/>
      <c r="F7" s="647">
        <v>46129.144</v>
      </c>
      <c r="G7" s="648">
        <v>0.58032720052208209</v>
      </c>
      <c r="H7" s="14"/>
      <c r="I7" s="256"/>
    </row>
    <row r="8" spans="1:9">
      <c r="A8" s="65" t="s">
        <v>538</v>
      </c>
      <c r="B8" s="65"/>
      <c r="C8" s="647">
        <v>32458.585999999999</v>
      </c>
      <c r="D8" s="648">
        <v>0.2133237412128797</v>
      </c>
      <c r="E8" s="374"/>
      <c r="F8" s="647">
        <v>31090.462000000003</v>
      </c>
      <c r="G8" s="648">
        <v>0.21158257474591402</v>
      </c>
      <c r="H8" s="14"/>
      <c r="I8" s="256"/>
    </row>
    <row r="9" spans="1:9">
      <c r="A9" s="376" t="s">
        <v>58</v>
      </c>
      <c r="B9" s="376"/>
      <c r="C9" s="377">
        <v>13236.633</v>
      </c>
      <c r="D9" s="378">
        <v>7.8568923078852465E-2</v>
      </c>
      <c r="E9" s="377"/>
      <c r="F9" s="377">
        <v>11492.876</v>
      </c>
      <c r="G9" s="378">
        <v>8.2215191393346626E-2</v>
      </c>
      <c r="H9" s="19"/>
      <c r="I9" s="256"/>
    </row>
    <row r="10" spans="1:9">
      <c r="A10" s="361" t="s">
        <v>38</v>
      </c>
      <c r="B10" s="67"/>
      <c r="C10" s="67"/>
      <c r="D10" s="67"/>
      <c r="E10" s="67"/>
      <c r="F10" s="67"/>
      <c r="G10" s="167"/>
      <c r="H10" s="256"/>
      <c r="I10" s="256"/>
    </row>
    <row r="11" spans="1:9">
      <c r="A11" s="328" t="s">
        <v>116</v>
      </c>
      <c r="B11" s="328"/>
      <c r="C11" s="647">
        <v>6681.1490000000003</v>
      </c>
      <c r="D11" s="648">
        <v>0.87026512954583113</v>
      </c>
      <c r="E11" s="648"/>
      <c r="F11" s="647">
        <v>6387.2420000000002</v>
      </c>
      <c r="G11" s="648">
        <v>0.85459483138418735</v>
      </c>
      <c r="H11" s="256"/>
      <c r="I11" s="256"/>
    </row>
    <row r="12" spans="1:9">
      <c r="A12" s="328" t="s">
        <v>552</v>
      </c>
      <c r="B12" s="67"/>
      <c r="C12" s="647">
        <v>163780.573</v>
      </c>
      <c r="D12" s="648">
        <v>0.89928289602454858</v>
      </c>
      <c r="E12" s="648"/>
      <c r="F12" s="647">
        <v>152786.777</v>
      </c>
      <c r="G12" s="648">
        <v>0.87052566073829807</v>
      </c>
      <c r="H12" s="256"/>
      <c r="I12" s="256"/>
    </row>
    <row r="13" spans="1:9" ht="14.25">
      <c r="A13" s="328" t="s">
        <v>93</v>
      </c>
      <c r="B13" s="67"/>
      <c r="C13" s="647">
        <v>5330.6079999999993</v>
      </c>
      <c r="D13" s="648">
        <v>5.2087866899985895E-2</v>
      </c>
      <c r="E13" s="649" t="s">
        <v>119</v>
      </c>
      <c r="F13" s="647">
        <v>7071.8590000000004</v>
      </c>
      <c r="G13" s="648">
        <v>4.2585407882142448E-2</v>
      </c>
      <c r="H13" s="162" t="s">
        <v>119</v>
      </c>
      <c r="I13" s="256"/>
    </row>
    <row r="14" spans="1:9">
      <c r="A14" s="107" t="s">
        <v>6</v>
      </c>
      <c r="B14" s="168"/>
      <c r="C14" s="169">
        <v>272470.67700000003</v>
      </c>
      <c r="D14" s="170"/>
      <c r="E14" s="170"/>
      <c r="F14" s="170">
        <v>254958.36</v>
      </c>
      <c r="G14" s="171"/>
      <c r="H14" s="172"/>
      <c r="I14" s="256"/>
    </row>
    <row r="15" spans="1:9">
      <c r="A15" s="266"/>
      <c r="B15" s="266"/>
      <c r="C15" s="78"/>
      <c r="D15" s="174"/>
      <c r="E15" s="174"/>
      <c r="F15" s="174"/>
      <c r="G15" s="174"/>
      <c r="H15" s="174"/>
      <c r="I15" s="174"/>
    </row>
    <row r="16" spans="1:9">
      <c r="A16" s="256"/>
      <c r="B16" s="256"/>
      <c r="C16" s="256"/>
      <c r="D16" s="256"/>
      <c r="E16" s="256"/>
      <c r="F16" s="256"/>
      <c r="G16" s="256"/>
      <c r="H16" s="256"/>
      <c r="I16" s="256"/>
    </row>
    <row r="17" spans="1:9" ht="14.25">
      <c r="A17" s="256" t="s">
        <v>120</v>
      </c>
      <c r="B17" s="256"/>
      <c r="C17" s="256"/>
      <c r="D17" s="256"/>
      <c r="E17" s="256"/>
      <c r="F17" s="256"/>
      <c r="G17" s="256"/>
      <c r="H17" s="256"/>
      <c r="I17" s="256"/>
    </row>
    <row r="18" spans="1:9" ht="14.25">
      <c r="A18" s="256" t="s">
        <v>121</v>
      </c>
      <c r="B18" s="256"/>
      <c r="C18" s="256"/>
      <c r="D18" s="256"/>
      <c r="E18" s="256"/>
      <c r="F18" s="256"/>
      <c r="G18" s="256"/>
      <c r="H18" s="256"/>
      <c r="I18" s="256"/>
    </row>
    <row r="19" spans="1:9">
      <c r="A19" s="256" t="s">
        <v>122</v>
      </c>
      <c r="B19" s="256"/>
      <c r="C19" s="256"/>
      <c r="D19" s="256"/>
      <c r="E19" s="256"/>
      <c r="F19" s="256"/>
      <c r="G19" s="256"/>
      <c r="H19" s="256"/>
      <c r="I19" s="256"/>
    </row>
    <row r="20" spans="1:9">
      <c r="A20" s="256"/>
      <c r="B20" s="256"/>
      <c r="C20" s="256"/>
      <c r="D20" s="256"/>
      <c r="E20" s="256"/>
      <c r="F20" s="256"/>
      <c r="G20" s="256"/>
      <c r="H20" s="256"/>
      <c r="I20" s="256"/>
    </row>
    <row r="21" spans="1:9">
      <c r="A21" s="352" t="s">
        <v>595</v>
      </c>
      <c r="B21" s="256"/>
      <c r="C21" s="256"/>
      <c r="D21" s="256"/>
      <c r="E21" s="256"/>
      <c r="F21" s="256"/>
      <c r="G21" s="256"/>
      <c r="H21" s="256"/>
      <c r="I21"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sheetData>
  <mergeCells count="3">
    <mergeCell ref="A5:B5"/>
    <mergeCell ref="C4:D4"/>
    <mergeCell ref="F4:G4"/>
  </mergeCells>
  <phoneticPr fontId="4" type="noConversion"/>
  <hyperlinks>
    <hyperlink ref="I1" location="Contents!A1" display="Innholdsfortegnelse" xr:uid="{26EFEED8-B0CD-43D0-A971-75790142C6A2}"/>
  </hyperlinks>
  <pageMargins left="0.74803149606299213" right="0.74803149606299213" top="0.98425196850393704" bottom="0.98425196850393704" header="0.51181102362204722" footer="0.51181102362204722"/>
  <pageSetup paperSize="9" scale="45" orientation="portrait" r:id="rId1"/>
  <headerFooter>
    <oddHeader>&amp;R&amp;"Calibri"&amp;12&amp;KFF9100F O R T R O L I G&amp;1#</oddHeader>
    <oddFooter>&amp;R&amp;A&amp;L&amp;1#&amp;"Calibri"&amp;12&amp;KFF9100F O R T R O L I G</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5">
    <pageSetUpPr fitToPage="1"/>
  </sheetPr>
  <dimension ref="A1:K59"/>
  <sheetViews>
    <sheetView zoomScaleNormal="100" workbookViewId="0">
      <selection activeCell="K1" sqref="K1"/>
    </sheetView>
  </sheetViews>
  <sheetFormatPr baseColWidth="10" defaultColWidth="11" defaultRowHeight="12"/>
  <cols>
    <col min="1" max="1" width="43.375" style="16" customWidth="1"/>
    <col min="2" max="2" width="23" style="16" customWidth="1"/>
    <col min="3" max="3" width="10.25" style="16" customWidth="1"/>
    <col min="4" max="4" width="11.875" style="16" customWidth="1"/>
    <col min="5" max="5" width="10.375" style="16" customWidth="1"/>
    <col min="6" max="6" width="11.875" style="16" customWidth="1"/>
    <col min="7" max="7" width="9.875" style="16" bestFit="1" customWidth="1"/>
    <col min="8" max="8" width="11.375" style="16" customWidth="1"/>
    <col min="9" max="9" width="9.375" style="16" customWidth="1"/>
    <col min="10" max="16384" width="11" style="16"/>
  </cols>
  <sheetData>
    <row r="1" spans="1:11" ht="21">
      <c r="A1" s="544" t="s">
        <v>785</v>
      </c>
      <c r="B1" s="152"/>
      <c r="C1" s="152"/>
      <c r="D1" s="152"/>
      <c r="E1" s="152"/>
      <c r="F1" s="152"/>
      <c r="G1" s="152"/>
      <c r="H1" s="152"/>
      <c r="I1" s="152"/>
      <c r="K1" s="881" t="s">
        <v>213</v>
      </c>
    </row>
    <row r="2" spans="1:11">
      <c r="B2" s="14"/>
      <c r="C2" s="14"/>
      <c r="D2" s="14"/>
      <c r="E2" s="14"/>
      <c r="F2" s="14"/>
      <c r="G2" s="14"/>
      <c r="H2" s="14"/>
      <c r="I2" s="14"/>
    </row>
    <row r="3" spans="1:11" ht="36.75" thickBot="1">
      <c r="A3" s="850" t="s">
        <v>543</v>
      </c>
      <c r="B3" s="850"/>
      <c r="C3" s="175" t="s">
        <v>974</v>
      </c>
      <c r="D3" s="320" t="s">
        <v>975</v>
      </c>
      <c r="E3" s="175" t="s">
        <v>869</v>
      </c>
      <c r="F3" s="320" t="s">
        <v>870</v>
      </c>
      <c r="G3" s="720" t="s">
        <v>822</v>
      </c>
      <c r="H3" s="721" t="s">
        <v>823</v>
      </c>
      <c r="I3" s="720" t="s">
        <v>690</v>
      </c>
    </row>
    <row r="4" spans="1:11" ht="12" customHeight="1">
      <c r="A4" s="858" t="s">
        <v>53</v>
      </c>
      <c r="B4" s="858"/>
      <c r="C4" s="650">
        <v>175792.33000000002</v>
      </c>
      <c r="D4" s="651">
        <v>5.7423691431314886E-2</v>
      </c>
      <c r="E4" s="652">
        <v>166245.878</v>
      </c>
      <c r="F4" s="653">
        <v>6.58012654416716E-2</v>
      </c>
      <c r="G4" s="652">
        <v>155982.06099999999</v>
      </c>
      <c r="H4" s="653">
        <v>6.5833130756194944E-2</v>
      </c>
      <c r="I4" s="652">
        <v>146347.54399999999</v>
      </c>
      <c r="K4" s="20"/>
    </row>
    <row r="5" spans="1:11" ht="12" customHeight="1">
      <c r="A5" s="859" t="s">
        <v>54</v>
      </c>
      <c r="B5" s="859"/>
      <c r="C5" s="654">
        <v>6681.1490000000003</v>
      </c>
      <c r="D5" s="651">
        <v>4.6014696170898199E-2</v>
      </c>
      <c r="E5" s="655">
        <v>6387.2420000000002</v>
      </c>
      <c r="F5" s="653">
        <v>6.5409529941510725E-2</v>
      </c>
      <c r="G5" s="655">
        <v>5995.1049999999996</v>
      </c>
      <c r="H5" s="653">
        <v>7.6196222711128539E-3</v>
      </c>
      <c r="I5" s="655">
        <v>5949.77</v>
      </c>
      <c r="K5" s="20"/>
    </row>
    <row r="6" spans="1:11" ht="12" customHeight="1">
      <c r="A6" s="859" t="s">
        <v>55</v>
      </c>
      <c r="B6" s="859"/>
      <c r="C6" s="654">
        <v>163780.573</v>
      </c>
      <c r="D6" s="651">
        <v>7.195515355363509E-2</v>
      </c>
      <c r="E6" s="655">
        <v>152786.777</v>
      </c>
      <c r="F6" s="653">
        <v>5.9651480703976953E-2</v>
      </c>
      <c r="G6" s="655">
        <v>144185.87599999999</v>
      </c>
      <c r="H6" s="653">
        <v>6.6230562763032838E-2</v>
      </c>
      <c r="I6" s="655">
        <v>135229.54699999999</v>
      </c>
    </row>
    <row r="7" spans="1:11" ht="12" customHeight="1">
      <c r="A7" s="695" t="s">
        <v>56</v>
      </c>
      <c r="B7" s="691"/>
      <c r="C7" s="654">
        <v>5330.6079999999993</v>
      </c>
      <c r="D7" s="651">
        <v>-0.24622252790956395</v>
      </c>
      <c r="E7" s="655">
        <v>7071.8590000000004</v>
      </c>
      <c r="F7" s="653">
        <v>0.21905903728271295</v>
      </c>
      <c r="G7" s="655">
        <v>5801.08</v>
      </c>
      <c r="H7" s="653">
        <v>0.12245069730876741</v>
      </c>
      <c r="I7" s="655">
        <v>5168.2270000000008</v>
      </c>
    </row>
    <row r="8" spans="1:11" ht="12" customHeight="1">
      <c r="A8" s="860" t="s">
        <v>57</v>
      </c>
      <c r="B8" s="861"/>
      <c r="C8" s="654">
        <v>50983.127999999997</v>
      </c>
      <c r="D8" s="651">
        <v>0.10522597167638742</v>
      </c>
      <c r="E8" s="655">
        <v>46129.144</v>
      </c>
      <c r="F8" s="653">
        <v>-3.0157815993450625E-2</v>
      </c>
      <c r="G8" s="655">
        <v>47563.557000000001</v>
      </c>
      <c r="H8" s="653">
        <v>0.11393345031101859</v>
      </c>
      <c r="I8" s="655">
        <v>42698.741999999998</v>
      </c>
    </row>
    <row r="9" spans="1:11" s="256" customFormat="1" ht="12" customHeight="1">
      <c r="A9" s="275" t="s">
        <v>538</v>
      </c>
      <c r="B9" s="275"/>
      <c r="C9" s="654">
        <v>32458.585999999999</v>
      </c>
      <c r="D9" s="651">
        <v>4.4004621095691532E-2</v>
      </c>
      <c r="E9" s="655">
        <v>31090.462000000003</v>
      </c>
      <c r="F9" s="653">
        <v>-7.2252493012082156E-2</v>
      </c>
      <c r="G9" s="655">
        <v>33511.771000000001</v>
      </c>
      <c r="H9" s="653">
        <v>0.10815588730355917</v>
      </c>
      <c r="I9" s="655">
        <v>30241.025999999998</v>
      </c>
    </row>
    <row r="10" spans="1:11">
      <c r="A10" s="861" t="s">
        <v>58</v>
      </c>
      <c r="B10" s="861"/>
      <c r="C10" s="656">
        <v>13236.633</v>
      </c>
      <c r="D10" s="651">
        <v>0.1517250338383534</v>
      </c>
      <c r="E10" s="657">
        <v>11492.876</v>
      </c>
      <c r="F10" s="653">
        <v>0.37053694193215703</v>
      </c>
      <c r="G10" s="657">
        <v>8385.6740000000009</v>
      </c>
      <c r="H10" s="653">
        <v>-0.20796789207845473</v>
      </c>
      <c r="I10" s="657">
        <v>10587.543</v>
      </c>
    </row>
    <row r="11" spans="1:11">
      <c r="A11" s="92" t="s">
        <v>553</v>
      </c>
      <c r="B11" s="172"/>
      <c r="C11" s="156">
        <v>272470.67700000003</v>
      </c>
      <c r="D11" s="176">
        <v>6.8686969119192795E-2</v>
      </c>
      <c r="E11" s="156">
        <v>254958.36</v>
      </c>
      <c r="F11" s="176">
        <v>3.876783838865306E-2</v>
      </c>
      <c r="G11" s="185">
        <v>245443.06299999999</v>
      </c>
      <c r="H11" s="722">
        <v>6.7724710473444402E-2</v>
      </c>
      <c r="I11" s="185">
        <v>229874.85499999998</v>
      </c>
    </row>
    <row r="12" spans="1:11">
      <c r="A12" s="64"/>
      <c r="B12" s="64"/>
      <c r="C12" s="64"/>
      <c r="D12" s="64"/>
      <c r="E12" s="173"/>
      <c r="F12" s="64"/>
      <c r="G12" s="177"/>
      <c r="H12" s="178"/>
      <c r="I12" s="177"/>
    </row>
    <row r="13" spans="1:11">
      <c r="A13" s="856"/>
      <c r="B13" s="857"/>
      <c r="C13" s="857"/>
      <c r="D13" s="857"/>
      <c r="E13" s="857"/>
      <c r="F13" s="857"/>
      <c r="G13" s="857"/>
      <c r="H13" s="857"/>
      <c r="I13" s="857"/>
    </row>
    <row r="14" spans="1:11">
      <c r="A14" s="278"/>
      <c r="B14" s="278"/>
      <c r="C14" s="278"/>
      <c r="D14" s="278"/>
      <c r="E14" s="278"/>
      <c r="F14" s="278"/>
      <c r="G14" s="278"/>
      <c r="H14" s="278"/>
      <c r="I14" s="278"/>
    </row>
    <row r="15" spans="1:11">
      <c r="C15" s="78"/>
    </row>
    <row r="16" spans="1:11">
      <c r="A16" s="854"/>
      <c r="B16" s="855"/>
      <c r="C16" s="855"/>
      <c r="D16" s="855"/>
      <c r="E16" s="855"/>
      <c r="F16" s="855"/>
      <c r="G16" s="855"/>
      <c r="H16" s="855"/>
      <c r="I16" s="855"/>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sheetData>
  <mergeCells count="8">
    <mergeCell ref="A16:I16"/>
    <mergeCell ref="A13:I13"/>
    <mergeCell ref="A3:B3"/>
    <mergeCell ref="A4:B4"/>
    <mergeCell ref="A5:B5"/>
    <mergeCell ref="A6:B6"/>
    <mergeCell ref="A8:B8"/>
    <mergeCell ref="A10:B10"/>
  </mergeCells>
  <phoneticPr fontId="4" type="noConversion"/>
  <hyperlinks>
    <hyperlink ref="K1" location="Contents!A1" display="Innholdsfortegnelse" xr:uid="{7A07A457-D6A6-4D96-AA4F-4BCECC000B42}"/>
  </hyperlinks>
  <pageMargins left="0.74803149606299213" right="0.74803149606299213" top="0.98425196850393704" bottom="0.98425196850393704" header="0.51181102362204722" footer="0.51181102362204722"/>
  <pageSetup paperSize="9" scale="54" fitToHeight="0" orientation="portrait" r:id="rId1"/>
  <headerFooter>
    <oddHeader>&amp;R&amp;"Calibri"&amp;12&amp;KFF9100F O R T R O L I G&amp;1#</oddHeader>
    <oddFooter>&amp;R&amp;A&amp;L&amp;1#&amp;"Calibri"&amp;12&amp;KFF9100F O R T R O L I G</oddFooter>
  </headerFooter>
  <rowBreaks count="1" manualBreakCount="1">
    <brk id="22" max="16383" man="1"/>
  </rowBreaks>
  <colBreaks count="1" manualBreakCount="1">
    <brk id="1" max="1048575" man="1"/>
  </colBreaks>
  <ignoredErrors>
    <ignoredError sqref="C12" formulaRange="1"/>
    <ignoredError sqref="D12:I12" formula="1"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0">
    <pageSetUpPr fitToPage="1"/>
  </sheetPr>
  <dimension ref="A1:G62"/>
  <sheetViews>
    <sheetView zoomScaleNormal="100" workbookViewId="0">
      <selection activeCell="G1" sqref="G1"/>
    </sheetView>
  </sheetViews>
  <sheetFormatPr baseColWidth="10" defaultColWidth="11" defaultRowHeight="12"/>
  <cols>
    <col min="1" max="1" width="78.375" style="16" bestFit="1" customWidth="1"/>
    <col min="2" max="2" width="22.375" style="16" customWidth="1"/>
    <col min="3" max="4" width="10" style="16" customWidth="1"/>
    <col min="5" max="16384" width="11" style="16"/>
  </cols>
  <sheetData>
    <row r="1" spans="1:7" ht="21">
      <c r="A1" s="544" t="s">
        <v>786</v>
      </c>
      <c r="B1" s="179"/>
      <c r="C1" s="152"/>
      <c r="D1" s="14"/>
      <c r="G1" s="881" t="s">
        <v>213</v>
      </c>
    </row>
    <row r="2" spans="1:7">
      <c r="A2" s="14"/>
      <c r="B2" s="14"/>
      <c r="C2" s="14"/>
      <c r="D2" s="14"/>
    </row>
    <row r="3" spans="1:7">
      <c r="A3" s="14"/>
      <c r="B3" s="14"/>
    </row>
    <row r="4" spans="1:7" ht="12.75" thickBot="1">
      <c r="A4" s="1"/>
      <c r="B4" s="85" t="s">
        <v>167</v>
      </c>
      <c r="C4" s="321">
        <v>44561</v>
      </c>
      <c r="D4" s="322">
        <v>44196</v>
      </c>
    </row>
    <row r="5" spans="1:7">
      <c r="A5" s="180" t="s">
        <v>168</v>
      </c>
      <c r="B5" s="181" t="s">
        <v>636</v>
      </c>
      <c r="C5" s="658">
        <v>16.666</v>
      </c>
      <c r="D5" s="658">
        <v>26</v>
      </c>
    </row>
    <row r="6" spans="1:7">
      <c r="A6" s="729"/>
      <c r="B6" s="256" t="s">
        <v>760</v>
      </c>
      <c r="C6" s="658">
        <v>15.680999999999999</v>
      </c>
      <c r="D6" s="658">
        <v>15</v>
      </c>
    </row>
    <row r="7" spans="1:7">
      <c r="A7" s="729"/>
      <c r="B7" s="14" t="s">
        <v>169</v>
      </c>
      <c r="C7" s="658">
        <v>58.945999999999998</v>
      </c>
      <c r="D7" s="658">
        <v>30</v>
      </c>
    </row>
    <row r="8" spans="1:7">
      <c r="A8" s="256"/>
      <c r="B8" s="181" t="s">
        <v>693</v>
      </c>
      <c r="C8" s="658">
        <v>27.03</v>
      </c>
      <c r="D8" s="658">
        <v>18</v>
      </c>
    </row>
    <row r="9" spans="1:7" s="256" customFormat="1">
      <c r="B9" s="181" t="s">
        <v>691</v>
      </c>
      <c r="C9" s="658">
        <v>28.346</v>
      </c>
      <c r="D9" s="658">
        <v>29</v>
      </c>
    </row>
    <row r="10" spans="1:7">
      <c r="A10" s="256"/>
      <c r="B10" s="181" t="s">
        <v>692</v>
      </c>
      <c r="C10" s="658">
        <v>0</v>
      </c>
      <c r="D10" s="658">
        <v>44</v>
      </c>
    </row>
    <row r="11" spans="1:7" s="256" customFormat="1">
      <c r="B11" s="181" t="s">
        <v>761</v>
      </c>
      <c r="C11" s="658">
        <v>68.864999999999995</v>
      </c>
      <c r="D11" s="658">
        <v>70</v>
      </c>
    </row>
    <row r="12" spans="1:7" s="256" customFormat="1">
      <c r="A12" s="729"/>
      <c r="B12" s="182" t="s">
        <v>773</v>
      </c>
      <c r="C12" s="659">
        <v>91.144000000000005</v>
      </c>
      <c r="D12" s="659">
        <v>80</v>
      </c>
    </row>
    <row r="13" spans="1:7">
      <c r="A13" s="183" t="s">
        <v>170</v>
      </c>
      <c r="B13" s="184"/>
      <c r="C13" s="723">
        <v>306.678</v>
      </c>
      <c r="D13" s="724">
        <v>312</v>
      </c>
    </row>
    <row r="14" spans="1:7">
      <c r="A14" s="729" t="s">
        <v>171</v>
      </c>
      <c r="B14" s="14" t="s">
        <v>694</v>
      </c>
      <c r="C14" s="658">
        <v>33</v>
      </c>
      <c r="D14" s="658">
        <v>20</v>
      </c>
    </row>
    <row r="15" spans="1:7" s="256" customFormat="1">
      <c r="A15" s="729"/>
      <c r="B15" s="14" t="s">
        <v>976</v>
      </c>
      <c r="C15" s="658">
        <v>25</v>
      </c>
      <c r="D15" s="658">
        <v>0</v>
      </c>
    </row>
    <row r="16" spans="1:7" s="256" customFormat="1">
      <c r="A16" s="180"/>
      <c r="B16" s="14" t="s">
        <v>596</v>
      </c>
      <c r="C16" s="658">
        <v>60.084000000000003</v>
      </c>
      <c r="D16" s="658">
        <v>60</v>
      </c>
    </row>
    <row r="17" spans="1:6" s="234" customFormat="1">
      <c r="A17" s="180"/>
      <c r="B17" s="97" t="s">
        <v>695</v>
      </c>
      <c r="C17" s="658">
        <v>12.763</v>
      </c>
      <c r="D17" s="660">
        <v>10</v>
      </c>
    </row>
    <row r="18" spans="1:6">
      <c r="A18" s="183" t="s">
        <v>172</v>
      </c>
      <c r="B18" s="172"/>
      <c r="C18" s="725">
        <v>130.84700000000001</v>
      </c>
      <c r="D18" s="726">
        <v>90</v>
      </c>
    </row>
    <row r="19" spans="1:6">
      <c r="A19" s="186" t="s">
        <v>173</v>
      </c>
      <c r="B19" s="172"/>
      <c r="C19" s="727">
        <v>437.52499999999998</v>
      </c>
      <c r="D19" s="728">
        <v>402</v>
      </c>
    </row>
    <row r="20" spans="1:6">
      <c r="A20" s="187"/>
      <c r="C20" s="78"/>
      <c r="D20" s="78"/>
      <c r="F20" s="20"/>
    </row>
    <row r="21" spans="1:6">
      <c r="A21" s="187"/>
      <c r="B21" s="64"/>
      <c r="C21" s="64"/>
      <c r="D21" s="64"/>
    </row>
    <row r="23" spans="1:6">
      <c r="A23" s="405"/>
    </row>
    <row r="27" spans="1:6">
      <c r="A27" s="14"/>
    </row>
    <row r="28" spans="1:6" ht="15">
      <c r="A28" s="381"/>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sheetData>
  <phoneticPr fontId="4" type="noConversion"/>
  <hyperlinks>
    <hyperlink ref="G1" location="Contents!A1" display="Innholdsfortegnelse" xr:uid="{5E1A4014-E53E-43DF-9328-FE43BC32F836}"/>
  </hyperlinks>
  <pageMargins left="0.74803149606299213" right="0.74803149606299213" top="0.98425196850393704" bottom="0.98425196850393704" header="0.51181102362204722" footer="0.51181102362204722"/>
  <pageSetup paperSize="9" scale="63" fitToHeight="0" orientation="portrait" r:id="rId1"/>
  <headerFooter>
    <oddHeader>&amp;R&amp;"Calibri"&amp;12&amp;KFF9100F O R T R O L I G&amp;1#</oddHeader>
    <oddFooter>&amp;R&amp;A&amp;L&amp;1#&amp;"Calibri"&amp;12&amp;KFF9100F O R T R O L I 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1">
    <pageSetUpPr fitToPage="1"/>
  </sheetPr>
  <dimension ref="A1:I67"/>
  <sheetViews>
    <sheetView zoomScaleNormal="100" workbookViewId="0">
      <selection activeCell="I1" sqref="I1"/>
    </sheetView>
  </sheetViews>
  <sheetFormatPr baseColWidth="10" defaultColWidth="11" defaultRowHeight="12"/>
  <cols>
    <col min="1" max="1" width="60.25" style="16" bestFit="1" customWidth="1"/>
    <col min="2" max="2" width="6.75" style="16" customWidth="1"/>
    <col min="3" max="3" width="6.625" style="16" customWidth="1"/>
    <col min="4" max="4" width="10.25" style="16" customWidth="1"/>
    <col min="5" max="5" width="8.5" style="16" customWidth="1"/>
    <col min="6" max="6" width="11.5" style="16" customWidth="1"/>
    <col min="7" max="16384" width="11" style="16"/>
  </cols>
  <sheetData>
    <row r="1" spans="1:9" ht="21">
      <c r="A1" s="544" t="s">
        <v>579</v>
      </c>
      <c r="B1" s="179"/>
      <c r="C1" s="152"/>
      <c r="I1" s="881" t="s">
        <v>213</v>
      </c>
    </row>
    <row r="2" spans="1:9">
      <c r="A2" s="14" t="s">
        <v>174</v>
      </c>
      <c r="B2" s="151"/>
      <c r="C2" s="14"/>
    </row>
    <row r="3" spans="1:9">
      <c r="A3" s="188"/>
      <c r="B3" s="151"/>
      <c r="C3" s="14"/>
    </row>
    <row r="4" spans="1:9" ht="60.75" customHeight="1" thickBot="1">
      <c r="A4" s="70">
        <v>2021</v>
      </c>
      <c r="B4" s="251" t="s">
        <v>175</v>
      </c>
      <c r="C4" s="251" t="s">
        <v>176</v>
      </c>
      <c r="D4" s="314" t="s">
        <v>177</v>
      </c>
      <c r="E4" s="314" t="s">
        <v>178</v>
      </c>
      <c r="F4" s="251" t="s">
        <v>179</v>
      </c>
    </row>
    <row r="5" spans="1:9">
      <c r="A5" s="98" t="s">
        <v>180</v>
      </c>
      <c r="B5" s="215">
        <v>307</v>
      </c>
      <c r="C5" s="215">
        <v>307</v>
      </c>
      <c r="D5" s="215">
        <v>92</v>
      </c>
      <c r="E5" s="574">
        <v>-8</v>
      </c>
      <c r="F5" s="661">
        <v>0</v>
      </c>
    </row>
    <row r="6" spans="1:9">
      <c r="A6" s="98" t="s">
        <v>181</v>
      </c>
      <c r="B6" s="215">
        <v>130.84700000000001</v>
      </c>
      <c r="C6" s="215">
        <v>130.84700000000001</v>
      </c>
      <c r="D6" s="662">
        <v>0</v>
      </c>
      <c r="E6" s="662">
        <v>14</v>
      </c>
      <c r="F6" s="662">
        <v>0</v>
      </c>
    </row>
    <row r="7" spans="1:9">
      <c r="A7" s="730"/>
      <c r="B7" s="384">
        <v>437.84699999999998</v>
      </c>
      <c r="C7" s="384">
        <v>437.84699999999998</v>
      </c>
      <c r="D7" s="731">
        <v>92</v>
      </c>
      <c r="E7" s="731">
        <v>6</v>
      </c>
      <c r="F7" s="731">
        <v>0</v>
      </c>
    </row>
    <row r="8" spans="1:9">
      <c r="A8" s="256"/>
      <c r="B8" s="151"/>
      <c r="C8" s="14"/>
    </row>
    <row r="9" spans="1:9" s="256" customFormat="1">
      <c r="B9" s="151"/>
      <c r="C9" s="14"/>
    </row>
    <row r="10" spans="1:9" ht="64.5" customHeight="1" thickBot="1">
      <c r="A10" s="694">
        <v>2020</v>
      </c>
      <c r="B10" s="251" t="s">
        <v>175</v>
      </c>
      <c r="C10" s="251" t="s">
        <v>176</v>
      </c>
      <c r="D10" s="314" t="s">
        <v>177</v>
      </c>
      <c r="E10" s="314" t="s">
        <v>178</v>
      </c>
      <c r="F10" s="251" t="s">
        <v>179</v>
      </c>
      <c r="G10" s="256"/>
    </row>
    <row r="11" spans="1:9">
      <c r="A11" s="98" t="s">
        <v>180</v>
      </c>
      <c r="B11" s="215">
        <v>312</v>
      </c>
      <c r="C11" s="215">
        <v>312</v>
      </c>
      <c r="D11" s="215">
        <v>0</v>
      </c>
      <c r="E11" s="574">
        <v>-7</v>
      </c>
      <c r="F11" s="661">
        <v>0</v>
      </c>
      <c r="G11" s="256"/>
    </row>
    <row r="12" spans="1:9">
      <c r="A12" s="98" t="s">
        <v>181</v>
      </c>
      <c r="B12" s="215">
        <v>90</v>
      </c>
      <c r="C12" s="215">
        <v>90</v>
      </c>
      <c r="D12" s="662">
        <v>21</v>
      </c>
      <c r="E12" s="662">
        <v>37</v>
      </c>
      <c r="F12" s="662">
        <v>0</v>
      </c>
      <c r="G12" s="256"/>
    </row>
    <row r="13" spans="1:9">
      <c r="A13" s="730"/>
      <c r="B13" s="384">
        <v>402</v>
      </c>
      <c r="C13" s="384">
        <v>402</v>
      </c>
      <c r="D13" s="731">
        <v>21</v>
      </c>
      <c r="E13" s="731">
        <v>30</v>
      </c>
      <c r="F13" s="731">
        <v>0</v>
      </c>
      <c r="G13" s="256"/>
    </row>
    <row r="14" spans="1:9">
      <c r="A14" s="256"/>
      <c r="B14" s="256"/>
      <c r="C14" s="256"/>
      <c r="D14" s="256"/>
      <c r="E14" s="256"/>
      <c r="F14" s="256"/>
      <c r="G14" s="256"/>
    </row>
    <row r="15" spans="1:9">
      <c r="A15" s="256"/>
      <c r="B15" s="256"/>
      <c r="C15" s="256"/>
      <c r="D15" s="256"/>
      <c r="E15" s="256"/>
      <c r="F15" s="256"/>
      <c r="G15" s="256"/>
    </row>
    <row r="16" spans="1:9">
      <c r="A16" s="187"/>
      <c r="B16" s="256"/>
      <c r="C16" s="256"/>
      <c r="D16" s="256"/>
      <c r="E16" s="256"/>
      <c r="F16" s="256"/>
      <c r="G16" s="256"/>
    </row>
    <row r="17" spans="2:7">
      <c r="B17" s="256"/>
      <c r="C17" s="256"/>
      <c r="D17" s="256"/>
      <c r="E17" s="256"/>
      <c r="F17" s="256"/>
      <c r="G17" s="256"/>
    </row>
    <row r="18" spans="2:7">
      <c r="B18" s="256"/>
    </row>
    <row r="19" spans="2:7">
      <c r="B19" s="256"/>
    </row>
    <row r="20" spans="2:7">
      <c r="B20" s="256"/>
    </row>
    <row r="21" spans="2:7">
      <c r="B21" s="256"/>
    </row>
    <row r="22" spans="2:7">
      <c r="B22" s="256"/>
    </row>
    <row r="23" spans="2:7">
      <c r="B23" s="256"/>
    </row>
    <row r="24" spans="2:7">
      <c r="B24" s="256"/>
    </row>
    <row r="25" spans="2:7">
      <c r="B25" s="256"/>
    </row>
    <row r="26" spans="2:7">
      <c r="B26" s="256"/>
    </row>
    <row r="27" spans="2:7">
      <c r="B27" s="256"/>
    </row>
    <row r="28" spans="2:7">
      <c r="B28" s="256"/>
    </row>
    <row r="29" spans="2:7">
      <c r="B29" s="256"/>
    </row>
    <row r="30" spans="2:7">
      <c r="B30" s="256"/>
    </row>
    <row r="31" spans="2:7">
      <c r="B31" s="256"/>
    </row>
    <row r="32" spans="2:7">
      <c r="B32" s="256"/>
    </row>
    <row r="33" spans="2:2">
      <c r="B33" s="256"/>
    </row>
    <row r="34" spans="2:2">
      <c r="B34" s="256"/>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row r="63" spans="2:2">
      <c r="B63" s="256"/>
    </row>
    <row r="64" spans="2:2">
      <c r="B64" s="256"/>
    </row>
    <row r="65" spans="2:2">
      <c r="B65" s="256"/>
    </row>
    <row r="66" spans="2:2">
      <c r="B66" s="256"/>
    </row>
    <row r="67" spans="2:2">
      <c r="B67" s="256"/>
    </row>
  </sheetData>
  <phoneticPr fontId="4" type="noConversion"/>
  <hyperlinks>
    <hyperlink ref="I1" location="Contents!A1" display="Innholdsfortegnelse" xr:uid="{77761EF1-8737-4919-A5AB-666C29A1A8F9}"/>
  </hyperlinks>
  <pageMargins left="0.74803149606299213" right="0.74803149606299213" top="0.98425196850393704" bottom="0.98425196850393704" header="0.51181102362204722" footer="0.51181102362204722"/>
  <pageSetup paperSize="9" scale="73" fitToHeight="0" orientation="portrait" r:id="rId1"/>
  <headerFooter>
    <oddHeader>&amp;R&amp;"Calibri"&amp;12&amp;KFF9100F O R T R O L I G&amp;1#</oddHeader>
    <oddFooter>&amp;R&amp;A&amp;L&amp;1#&amp;"Calibri"&amp;12&amp;KFF9100F O R T R O L I 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2">
    <pageSetUpPr fitToPage="1"/>
  </sheetPr>
  <dimension ref="A1:F63"/>
  <sheetViews>
    <sheetView zoomScaleNormal="100" workbookViewId="0">
      <selection activeCell="F1" sqref="F1"/>
    </sheetView>
  </sheetViews>
  <sheetFormatPr baseColWidth="10" defaultColWidth="11" defaultRowHeight="12"/>
  <cols>
    <col min="1" max="1" width="117.75" style="16" bestFit="1" customWidth="1"/>
    <col min="2" max="2" width="12.625" style="16" customWidth="1"/>
    <col min="3" max="16384" width="11" style="16"/>
  </cols>
  <sheetData>
    <row r="1" spans="1:6" ht="21">
      <c r="A1" s="544" t="s">
        <v>544</v>
      </c>
      <c r="B1" s="151"/>
      <c r="C1" s="14"/>
      <c r="D1" s="14"/>
      <c r="F1" s="881" t="s">
        <v>213</v>
      </c>
    </row>
    <row r="2" spans="1:6">
      <c r="A2" s="151"/>
      <c r="B2" s="151"/>
      <c r="C2" s="14"/>
      <c r="D2" s="14"/>
    </row>
    <row r="3" spans="1:6" ht="24.75" thickBot="1">
      <c r="A3" s="283" t="s">
        <v>228</v>
      </c>
      <c r="B3" s="190" t="s">
        <v>977</v>
      </c>
      <c r="C3" s="191" t="s">
        <v>978</v>
      </c>
      <c r="D3" s="14"/>
    </row>
    <row r="4" spans="1:6">
      <c r="A4" s="14" t="s">
        <v>229</v>
      </c>
      <c r="B4" s="21">
        <v>438</v>
      </c>
      <c r="C4" s="215">
        <v>402</v>
      </c>
      <c r="D4" s="97"/>
    </row>
    <row r="5" spans="1:6">
      <c r="A5" s="14" t="s">
        <v>230</v>
      </c>
      <c r="B5" s="21">
        <v>0</v>
      </c>
      <c r="C5" s="215">
        <v>0</v>
      </c>
      <c r="D5" s="97"/>
    </row>
    <row r="6" spans="1:6">
      <c r="A6" s="14" t="s">
        <v>231</v>
      </c>
      <c r="B6" s="21">
        <v>0</v>
      </c>
      <c r="C6" s="215">
        <v>0</v>
      </c>
      <c r="D6" s="97"/>
    </row>
    <row r="7" spans="1:6">
      <c r="A7" s="92" t="s">
        <v>6</v>
      </c>
      <c r="B7" s="192">
        <v>438</v>
      </c>
      <c r="C7" s="193">
        <v>402</v>
      </c>
      <c r="D7" s="97"/>
    </row>
    <row r="8" spans="1:6">
      <c r="A8" s="256"/>
      <c r="D8" s="97"/>
    </row>
    <row r="9" spans="1:6">
      <c r="A9" s="256"/>
    </row>
    <row r="10" spans="1:6">
      <c r="A10" s="256"/>
    </row>
    <row r="11" spans="1:6">
      <c r="A11" s="256"/>
    </row>
    <row r="12" spans="1:6">
      <c r="A12" s="256"/>
    </row>
    <row r="13" spans="1:6">
      <c r="A13" s="256"/>
      <c r="C13" s="256"/>
    </row>
    <row r="14" spans="1:6">
      <c r="A14" s="256"/>
      <c r="C14" s="256"/>
    </row>
    <row r="15" spans="1:6">
      <c r="A15" s="256"/>
      <c r="C15" s="256"/>
    </row>
    <row r="16" spans="1:6">
      <c r="C16" s="256"/>
    </row>
    <row r="17" spans="3:3">
      <c r="C17" s="256"/>
    </row>
    <row r="18" spans="3:3">
      <c r="C18" s="256"/>
    </row>
    <row r="19" spans="3:3">
      <c r="C19" s="256"/>
    </row>
    <row r="20" spans="3:3">
      <c r="C20" s="256"/>
    </row>
    <row r="21" spans="3:3">
      <c r="C21" s="256"/>
    </row>
    <row r="22" spans="3:3">
      <c r="C22" s="256"/>
    </row>
    <row r="33" spans="2:2">
      <c r="B33" s="256"/>
    </row>
    <row r="34" spans="2:2">
      <c r="B34" s="256"/>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row r="63" spans="2:2">
      <c r="B63" s="256"/>
    </row>
  </sheetData>
  <phoneticPr fontId="4" type="noConversion"/>
  <hyperlinks>
    <hyperlink ref="F1" location="Contents!A1" display="Innholdsfortegnelse" xr:uid="{134328DF-32EC-41DC-A337-CA124D047BDB}"/>
  </hyperlinks>
  <pageMargins left="0.74803149606299213" right="0.74803149606299213" top="0.98425196850393704" bottom="0.98425196850393704" header="0.51181102362204722" footer="0.51181102362204722"/>
  <pageSetup paperSize="9" scale="46" fitToHeight="0" orientation="portrait" r:id="rId1"/>
  <headerFooter>
    <oddHeader>&amp;R&amp;"Calibri"&amp;12&amp;KFF9100F O R T R O L I G&amp;1#</oddHeader>
    <oddFooter>&amp;R&amp;A&amp;L&amp;1#&amp;"Calibri"&amp;12&amp;KFF9100F O R T R O L I 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4">
    <pageSetUpPr fitToPage="1"/>
  </sheetPr>
  <dimension ref="A1:G64"/>
  <sheetViews>
    <sheetView zoomScaleNormal="100" workbookViewId="0">
      <selection activeCell="G1" sqref="G1"/>
    </sheetView>
  </sheetViews>
  <sheetFormatPr baseColWidth="10" defaultColWidth="11" defaultRowHeight="12"/>
  <cols>
    <col min="1" max="1" width="86.5" style="16" bestFit="1" customWidth="1"/>
    <col min="2" max="2" width="29.125" style="16" customWidth="1"/>
    <col min="3" max="5" width="11.625" style="16" customWidth="1"/>
    <col min="6" max="16384" width="11" style="16"/>
  </cols>
  <sheetData>
    <row r="1" spans="1:7" ht="21">
      <c r="A1" s="544" t="s">
        <v>787</v>
      </c>
      <c r="G1" s="881" t="s">
        <v>213</v>
      </c>
    </row>
    <row r="3" spans="1:7" ht="13.5" customHeight="1">
      <c r="A3" s="863" t="s">
        <v>59</v>
      </c>
      <c r="B3" s="863"/>
      <c r="C3" s="865" t="s">
        <v>60</v>
      </c>
      <c r="D3" s="867" t="s">
        <v>979</v>
      </c>
      <c r="E3" s="869" t="s">
        <v>980</v>
      </c>
    </row>
    <row r="4" spans="1:7" ht="13.5" customHeight="1" thickBot="1">
      <c r="A4" s="864"/>
      <c r="B4" s="864"/>
      <c r="C4" s="866"/>
      <c r="D4" s="868"/>
      <c r="E4" s="870"/>
    </row>
    <row r="5" spans="1:7">
      <c r="A5" s="862" t="s">
        <v>61</v>
      </c>
      <c r="B5" s="862"/>
      <c r="C5" s="17">
        <v>279192.52</v>
      </c>
      <c r="D5" s="17">
        <v>1078.3219999999999</v>
      </c>
      <c r="E5" s="256">
        <v>1451</v>
      </c>
    </row>
    <row r="6" spans="1:7" s="256" customFormat="1">
      <c r="A6" s="256" t="s">
        <v>62</v>
      </c>
      <c r="B6" s="266"/>
      <c r="C6" s="663"/>
      <c r="D6" s="664">
        <v>259.46499999999997</v>
      </c>
      <c r="E6" s="652">
        <v>334</v>
      </c>
    </row>
    <row r="7" spans="1:7" ht="12.75" customHeight="1">
      <c r="A7" s="183" t="s">
        <v>871</v>
      </c>
      <c r="B7" s="107"/>
      <c r="C7" s="194">
        <v>279192.52</v>
      </c>
      <c r="D7" s="194">
        <v>1337.7869999999998</v>
      </c>
      <c r="E7" s="195">
        <v>1785</v>
      </c>
    </row>
    <row r="8" spans="1:7">
      <c r="A8" s="256"/>
      <c r="B8" s="256"/>
    </row>
    <row r="9" spans="1:7">
      <c r="A9" s="256"/>
      <c r="B9" s="256"/>
    </row>
    <row r="10" spans="1:7" ht="14.25">
      <c r="A10" s="693" t="s">
        <v>872</v>
      </c>
      <c r="B10" s="693"/>
      <c r="C10" s="267"/>
      <c r="D10" s="267"/>
    </row>
    <row r="11" spans="1:7">
      <c r="A11" s="256"/>
    </row>
    <row r="12" spans="1:7">
      <c r="A12" s="256"/>
    </row>
    <row r="13" spans="1:7">
      <c r="A13" s="256"/>
    </row>
    <row r="14" spans="1:7">
      <c r="A14" s="256"/>
    </row>
    <row r="15" spans="1:7">
      <c r="A15" s="256"/>
      <c r="C15" s="256"/>
    </row>
    <row r="16" spans="1:7">
      <c r="C16" s="256"/>
    </row>
    <row r="17" spans="2:3">
      <c r="C17" s="256"/>
    </row>
    <row r="31" spans="2:3">
      <c r="B31" s="256"/>
    </row>
    <row r="32" spans="2:3">
      <c r="B32" s="256"/>
    </row>
    <row r="33" spans="2:2">
      <c r="B33" s="256"/>
    </row>
    <row r="34" spans="2:2">
      <c r="B34" s="256"/>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row r="63" spans="2:2">
      <c r="B63" s="256"/>
    </row>
    <row r="64" spans="2:2">
      <c r="B64" s="256"/>
    </row>
  </sheetData>
  <mergeCells count="5">
    <mergeCell ref="A5:B5"/>
    <mergeCell ref="A3:B4"/>
    <mergeCell ref="C3:C4"/>
    <mergeCell ref="D3:D4"/>
    <mergeCell ref="E3:E4"/>
  </mergeCells>
  <phoneticPr fontId="4" type="noConversion"/>
  <hyperlinks>
    <hyperlink ref="G1" location="Contents!A1" display="Innholdsfortegnelse" xr:uid="{1DB3463D-9FE1-41C6-8168-03C6629B76AD}"/>
  </hyperlinks>
  <pageMargins left="0.74803149606299213" right="0.74803149606299213" top="0.98425196850393704" bottom="0.98425196850393704" header="0.51181102362204722" footer="0.51181102362204722"/>
  <pageSetup paperSize="9" scale="50" orientation="portrait" r:id="rId1"/>
  <headerFooter>
    <oddHeader>&amp;R&amp;"Calibri"&amp;12&amp;KFF9100F O R T R O L I G&amp;1#</oddHeader>
    <oddFooter>&amp;R&amp;A&amp;L&amp;1#&amp;"Calibri"&amp;12&amp;KFF9100F O R T R O L I G</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14">
    <pageSetUpPr fitToPage="1"/>
  </sheetPr>
  <dimension ref="A1:L57"/>
  <sheetViews>
    <sheetView showGridLines="0" zoomScaleNormal="100" workbookViewId="0">
      <selection activeCell="G1" sqref="G1"/>
    </sheetView>
  </sheetViews>
  <sheetFormatPr baseColWidth="10" defaultColWidth="11" defaultRowHeight="12"/>
  <cols>
    <col min="1" max="1" width="61.25" style="16" customWidth="1"/>
    <col min="2" max="2" width="26.5" style="16" customWidth="1"/>
    <col min="3" max="4" width="10" style="16" customWidth="1"/>
    <col min="5" max="5" width="21" style="16" customWidth="1"/>
    <col min="6" max="16384" width="11" style="16"/>
  </cols>
  <sheetData>
    <row r="1" spans="1:12" ht="21">
      <c r="A1" s="544" t="s">
        <v>774</v>
      </c>
      <c r="B1" s="247"/>
      <c r="C1" s="247"/>
      <c r="D1" s="248"/>
      <c r="E1" s="323"/>
      <c r="F1" s="249"/>
      <c r="G1" s="881" t="s">
        <v>213</v>
      </c>
      <c r="H1" s="250"/>
    </row>
    <row r="2" spans="1:12" ht="21">
      <c r="A2" s="544" t="s">
        <v>788</v>
      </c>
      <c r="B2" s="247"/>
      <c r="C2" s="247"/>
      <c r="D2" s="248"/>
      <c r="E2" s="248"/>
      <c r="F2" s="249"/>
      <c r="G2" s="250"/>
      <c r="H2" s="250"/>
    </row>
    <row r="3" spans="1:12" ht="12.75">
      <c r="A3" s="248"/>
      <c r="B3" s="871"/>
      <c r="C3" s="871"/>
      <c r="D3" s="250"/>
      <c r="E3" s="239"/>
      <c r="F3" s="238"/>
      <c r="G3" s="238"/>
      <c r="H3" s="238"/>
      <c r="I3" s="238"/>
      <c r="J3" s="130"/>
      <c r="K3" s="130"/>
      <c r="L3" s="130"/>
    </row>
    <row r="4" spans="1:12" ht="13.5" thickBot="1">
      <c r="A4" s="540" t="s">
        <v>59</v>
      </c>
      <c r="B4" s="321">
        <v>44561</v>
      </c>
      <c r="C4" s="322">
        <v>44196</v>
      </c>
      <c r="D4" s="250"/>
    </row>
    <row r="5" spans="1:12" ht="12.75">
      <c r="A5" s="25" t="s">
        <v>63</v>
      </c>
      <c r="B5" s="665">
        <v>-79</v>
      </c>
      <c r="C5" s="660">
        <v>-56</v>
      </c>
      <c r="D5" s="250"/>
    </row>
    <row r="6" spans="1:12" ht="12.75">
      <c r="A6" s="25" t="s">
        <v>64</v>
      </c>
      <c r="B6" s="665">
        <v>-17</v>
      </c>
      <c r="C6" s="660">
        <v>-24</v>
      </c>
      <c r="D6" s="250"/>
    </row>
    <row r="7" spans="1:12" ht="12.75">
      <c r="A7" s="25" t="s">
        <v>873</v>
      </c>
      <c r="B7" s="665">
        <v>-117</v>
      </c>
      <c r="C7" s="660">
        <v>-115</v>
      </c>
      <c r="D7" s="250"/>
    </row>
    <row r="8" spans="1:12" ht="12.75">
      <c r="A8" s="25" t="s">
        <v>874</v>
      </c>
      <c r="B8" s="665">
        <v>185</v>
      </c>
      <c r="C8" s="660">
        <v>153</v>
      </c>
      <c r="D8" s="250"/>
    </row>
    <row r="9" spans="1:12" ht="12.75">
      <c r="A9" s="25" t="s">
        <v>65</v>
      </c>
      <c r="B9" s="665">
        <v>-7</v>
      </c>
      <c r="C9" s="660">
        <v>-8</v>
      </c>
      <c r="D9" s="250"/>
    </row>
    <row r="10" spans="1:12" ht="12.75">
      <c r="A10" s="733" t="s">
        <v>71</v>
      </c>
      <c r="B10" s="732">
        <v>-35</v>
      </c>
      <c r="C10" s="734">
        <v>-50</v>
      </c>
      <c r="D10" s="250"/>
    </row>
    <row r="11" spans="1:12" ht="12.75">
      <c r="A11" s="25"/>
      <c r="B11" s="735"/>
      <c r="C11" s="565"/>
      <c r="D11" s="250"/>
    </row>
    <row r="12" spans="1:12" ht="12.75">
      <c r="A12" s="25" t="s">
        <v>875</v>
      </c>
      <c r="B12" s="735"/>
      <c r="C12" s="565"/>
      <c r="D12" s="250"/>
    </row>
    <row r="13" spans="1:12" ht="12.75">
      <c r="A13" s="25" t="s">
        <v>876</v>
      </c>
      <c r="B13" s="665">
        <v>-26</v>
      </c>
      <c r="C13" s="660">
        <v>-32</v>
      </c>
      <c r="D13" s="250"/>
    </row>
    <row r="14" spans="1:12" ht="12.75">
      <c r="A14" s="25" t="s">
        <v>877</v>
      </c>
      <c r="B14" s="665">
        <v>0</v>
      </c>
      <c r="C14" s="660">
        <v>-4</v>
      </c>
      <c r="D14" s="250"/>
    </row>
    <row r="15" spans="1:12" ht="12.75">
      <c r="A15" s="25" t="s">
        <v>878</v>
      </c>
      <c r="B15" s="665">
        <v>1</v>
      </c>
      <c r="C15" s="660">
        <v>2</v>
      </c>
      <c r="D15" s="250"/>
    </row>
    <row r="16" spans="1:12" ht="12.75">
      <c r="A16" s="25" t="s">
        <v>66</v>
      </c>
      <c r="B16" s="665">
        <v>-3</v>
      </c>
      <c r="C16" s="660">
        <v>1</v>
      </c>
      <c r="D16" s="250"/>
    </row>
    <row r="17" spans="1:9" ht="12.75">
      <c r="A17" s="25" t="s">
        <v>67</v>
      </c>
      <c r="B17" s="665">
        <v>4</v>
      </c>
      <c r="C17" s="660">
        <v>2</v>
      </c>
      <c r="D17" s="250"/>
    </row>
    <row r="18" spans="1:9" ht="12.75">
      <c r="A18" s="25" t="s">
        <v>68</v>
      </c>
      <c r="B18" s="665">
        <v>-1</v>
      </c>
      <c r="C18" s="660">
        <v>-1</v>
      </c>
      <c r="D18" s="250"/>
    </row>
    <row r="19" spans="1:9" ht="12.75">
      <c r="A19" s="25" t="s">
        <v>69</v>
      </c>
      <c r="B19" s="665">
        <v>-9</v>
      </c>
      <c r="C19" s="660">
        <v>-14</v>
      </c>
      <c r="D19" s="250"/>
    </row>
    <row r="20" spans="1:9" ht="12.75">
      <c r="A20" s="197" t="s">
        <v>70</v>
      </c>
      <c r="B20" s="666">
        <v>-1</v>
      </c>
      <c r="C20" s="667">
        <v>-4</v>
      </c>
      <c r="D20" s="250"/>
    </row>
    <row r="21" spans="1:9" ht="12.75">
      <c r="A21" s="733" t="s">
        <v>71</v>
      </c>
      <c r="B21" s="732">
        <v>-35</v>
      </c>
      <c r="C21" s="734">
        <v>-50</v>
      </c>
      <c r="D21" s="250"/>
    </row>
    <row r="22" spans="1:9" ht="12.75">
      <c r="A22" s="25"/>
      <c r="B22" s="735"/>
      <c r="C22" s="565"/>
      <c r="D22" s="250"/>
    </row>
    <row r="23" spans="1:9" ht="12.75">
      <c r="A23" s="25" t="s">
        <v>72</v>
      </c>
      <c r="B23" s="735"/>
      <c r="C23" s="565"/>
      <c r="D23" s="250"/>
    </row>
    <row r="24" spans="1:9" ht="12.75">
      <c r="A24" s="25" t="s">
        <v>73</v>
      </c>
      <c r="B24" s="665">
        <v>-40</v>
      </c>
      <c r="C24" s="660">
        <v>-27</v>
      </c>
      <c r="D24" s="250"/>
    </row>
    <row r="25" spans="1:9" ht="12.75">
      <c r="A25" s="25" t="s">
        <v>74</v>
      </c>
      <c r="B25" s="665">
        <v>11</v>
      </c>
      <c r="C25" s="660">
        <v>-13</v>
      </c>
      <c r="D25" s="250"/>
    </row>
    <row r="26" spans="1:9" ht="12.75">
      <c r="A26" s="25" t="s">
        <v>75</v>
      </c>
      <c r="B26" s="665">
        <v>-4</v>
      </c>
      <c r="C26" s="660">
        <v>-6</v>
      </c>
      <c r="D26" s="250"/>
    </row>
    <row r="27" spans="1:9" ht="12.75">
      <c r="A27" s="25" t="s">
        <v>76</v>
      </c>
      <c r="B27" s="665">
        <v>-1</v>
      </c>
      <c r="C27" s="660">
        <v>-1</v>
      </c>
      <c r="D27" s="250"/>
    </row>
    <row r="28" spans="1:9" ht="12.75">
      <c r="A28" s="25" t="s">
        <v>77</v>
      </c>
      <c r="B28" s="665">
        <v>-1</v>
      </c>
      <c r="C28" s="660">
        <v>-3</v>
      </c>
      <c r="D28" s="250"/>
    </row>
    <row r="29" spans="1:9" ht="12.75">
      <c r="A29" s="733" t="s">
        <v>71</v>
      </c>
      <c r="B29" s="732">
        <v>-35</v>
      </c>
      <c r="C29" s="734">
        <v>-50</v>
      </c>
      <c r="D29" s="250"/>
    </row>
    <row r="31" spans="1:9">
      <c r="A31" s="196"/>
    </row>
    <row r="32" spans="1:9" ht="12.75">
      <c r="A32" s="324" t="s">
        <v>78</v>
      </c>
      <c r="B32" s="196"/>
      <c r="C32" s="196"/>
      <c r="D32" s="196"/>
      <c r="E32" s="196"/>
      <c r="F32" s="246"/>
      <c r="G32" s="246"/>
      <c r="H32" s="246"/>
      <c r="I32" s="246"/>
    </row>
    <row r="33" spans="1:9" ht="12.75">
      <c r="A33" s="324" t="s">
        <v>79</v>
      </c>
      <c r="B33" s="196"/>
      <c r="C33" s="196"/>
      <c r="D33" s="196"/>
      <c r="E33" s="196"/>
      <c r="F33" s="246"/>
      <c r="G33" s="246"/>
      <c r="H33" s="246"/>
      <c r="I33" s="246"/>
    </row>
    <row r="34" spans="1:9" ht="12.75">
      <c r="B34" s="196"/>
      <c r="C34" s="196"/>
      <c r="D34" s="196"/>
      <c r="E34" s="196"/>
      <c r="F34" s="246"/>
      <c r="G34" s="246"/>
      <c r="H34" s="246"/>
      <c r="I34" s="246"/>
    </row>
    <row r="35" spans="1:9" ht="12.75">
      <c r="A35" s="196" t="s">
        <v>696</v>
      </c>
      <c r="B35" s="196"/>
      <c r="C35" s="196"/>
      <c r="D35" s="196"/>
      <c r="E35" s="196"/>
      <c r="F35" s="246"/>
      <c r="G35" s="246"/>
      <c r="H35" s="246"/>
      <c r="I35" s="246"/>
    </row>
    <row r="36" spans="1:9" ht="12.75">
      <c r="A36" s="325" t="s">
        <v>697</v>
      </c>
      <c r="B36" s="196"/>
      <c r="C36" s="196"/>
      <c r="D36" s="196"/>
      <c r="E36" s="196"/>
      <c r="F36" s="246"/>
      <c r="G36" s="246"/>
      <c r="H36" s="246"/>
      <c r="I36" s="246"/>
    </row>
    <row r="37" spans="1:9" ht="12.75">
      <c r="A37" s="16" t="s">
        <v>698</v>
      </c>
      <c r="B37" s="196"/>
      <c r="C37" s="196"/>
      <c r="D37" s="196"/>
      <c r="E37" s="196"/>
      <c r="F37" s="246"/>
      <c r="G37" s="246"/>
      <c r="H37" s="246"/>
      <c r="I37" s="246"/>
    </row>
    <row r="38" spans="1:9">
      <c r="B38" s="196"/>
    </row>
    <row r="39" spans="1:9">
      <c r="B39" s="196"/>
    </row>
    <row r="40" spans="1:9">
      <c r="B40" s="196"/>
    </row>
    <row r="41" spans="1:9">
      <c r="B41" s="196"/>
    </row>
    <row r="42" spans="1:9">
      <c r="B42" s="196"/>
    </row>
    <row r="43" spans="1:9">
      <c r="B43" s="196"/>
    </row>
    <row r="44" spans="1:9">
      <c r="B44" s="196"/>
    </row>
    <row r="45" spans="1:9">
      <c r="B45" s="196"/>
    </row>
    <row r="46" spans="1:9">
      <c r="B46" s="196"/>
    </row>
    <row r="47" spans="1:9">
      <c r="B47" s="196"/>
    </row>
    <row r="48" spans="1:9">
      <c r="B48" s="196"/>
    </row>
    <row r="49" spans="2:2">
      <c r="B49" s="196"/>
    </row>
    <row r="50" spans="2:2">
      <c r="B50" s="196"/>
    </row>
    <row r="51" spans="2:2">
      <c r="B51" s="196"/>
    </row>
    <row r="52" spans="2:2">
      <c r="B52" s="196"/>
    </row>
    <row r="53" spans="2:2">
      <c r="B53" s="196"/>
    </row>
    <row r="54" spans="2:2">
      <c r="B54" s="196"/>
    </row>
    <row r="55" spans="2:2">
      <c r="B55" s="196"/>
    </row>
    <row r="56" spans="2:2">
      <c r="B56" s="196"/>
    </row>
    <row r="57" spans="2:2">
      <c r="B57" s="196"/>
    </row>
  </sheetData>
  <mergeCells count="1">
    <mergeCell ref="B3:C3"/>
  </mergeCells>
  <phoneticPr fontId="4" type="noConversion"/>
  <hyperlinks>
    <hyperlink ref="G1" location="Contents!A1" display="Innholdsfortegnelse" xr:uid="{5705F124-EBF4-406A-97AB-12C2FE37D259}"/>
  </hyperlinks>
  <pageMargins left="0.74803149606299213" right="0.74803149606299213" top="0.98425196850393704" bottom="0.98425196850393704" header="0.51181102362204722" footer="0.51181102362204722"/>
  <pageSetup paperSize="9" scale="59" orientation="portrait" r:id="rId1"/>
  <headerFooter>
    <oddHeader>&amp;R&amp;"Calibri"&amp;12&amp;KFF9100F O R T R O L I G&amp;1#</oddHeader>
    <oddFooter>&amp;R&amp;A&amp;L&amp;1#&amp;"Calibri"&amp;12&amp;KFF9100F O R T R O L I G</oddFooter>
  </headerFooter>
  <rowBreaks count="1" manualBreakCount="1">
    <brk id="26"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49"/>
  <sheetViews>
    <sheetView showGridLines="0" zoomScaleNormal="100" workbookViewId="0">
      <selection activeCell="E1" sqref="E1"/>
    </sheetView>
  </sheetViews>
  <sheetFormatPr baseColWidth="10" defaultRowHeight="12.75"/>
  <cols>
    <col min="1" max="1" width="4.375" style="736" customWidth="1"/>
    <col min="2" max="2" width="74.625" style="736" bestFit="1" customWidth="1"/>
    <col min="3" max="9" width="35.625" style="736" customWidth="1"/>
    <col min="10" max="11" width="35.625" customWidth="1"/>
    <col min="12" max="12" width="3.75" style="736" customWidth="1"/>
    <col min="13" max="14" width="41.625" style="736" customWidth="1"/>
    <col min="15" max="15" width="5.375" style="736" customWidth="1"/>
    <col min="16" max="16384" width="11" style="736"/>
  </cols>
  <sheetData>
    <row r="1" spans="1:15" ht="21">
      <c r="A1" s="668" t="s">
        <v>824</v>
      </c>
      <c r="E1" s="881" t="s">
        <v>213</v>
      </c>
    </row>
    <row r="2" spans="1:15">
      <c r="C2" s="736" t="s">
        <v>450</v>
      </c>
    </row>
    <row r="3" spans="1:15" ht="15">
      <c r="C3" s="737"/>
      <c r="D3" s="738"/>
      <c r="M3" s="739" t="s">
        <v>835</v>
      </c>
      <c r="N3" s="740"/>
    </row>
    <row r="4" spans="1:15" ht="13.5" thickBot="1">
      <c r="A4" s="741">
        <v>1</v>
      </c>
      <c r="B4" s="742" t="s">
        <v>451</v>
      </c>
      <c r="C4" s="743" t="s">
        <v>452</v>
      </c>
      <c r="D4" s="743" t="s">
        <v>452</v>
      </c>
      <c r="E4" s="743" t="s">
        <v>452</v>
      </c>
      <c r="F4" s="743" t="s">
        <v>452</v>
      </c>
      <c r="G4" s="743" t="s">
        <v>680</v>
      </c>
      <c r="H4" s="743" t="s">
        <v>680</v>
      </c>
      <c r="I4" s="743" t="s">
        <v>452</v>
      </c>
      <c r="J4" s="743" t="s">
        <v>680</v>
      </c>
      <c r="K4" s="743" t="s">
        <v>680</v>
      </c>
      <c r="M4" s="743" t="s">
        <v>766</v>
      </c>
      <c r="N4" s="743" t="s">
        <v>766</v>
      </c>
      <c r="O4" s="740"/>
    </row>
    <row r="5" spans="1:15">
      <c r="A5" s="744">
        <v>2</v>
      </c>
      <c r="B5" s="745" t="s">
        <v>453</v>
      </c>
      <c r="C5" s="746" t="s">
        <v>600</v>
      </c>
      <c r="D5" s="746" t="s">
        <v>670</v>
      </c>
      <c r="E5" s="746" t="s">
        <v>681</v>
      </c>
      <c r="F5" s="746" t="s">
        <v>762</v>
      </c>
      <c r="G5" s="746" t="s">
        <v>672</v>
      </c>
      <c r="H5" s="746" t="s">
        <v>763</v>
      </c>
      <c r="I5" s="746" t="s">
        <v>790</v>
      </c>
      <c r="J5" s="746" t="s">
        <v>799</v>
      </c>
      <c r="K5" s="746" t="s">
        <v>831</v>
      </c>
      <c r="M5" s="746" t="s">
        <v>767</v>
      </c>
      <c r="N5" s="746" t="s">
        <v>836</v>
      </c>
      <c r="O5" s="25"/>
    </row>
    <row r="6" spans="1:15">
      <c r="A6" s="744">
        <v>3</v>
      </c>
      <c r="B6" s="745" t="s">
        <v>454</v>
      </c>
      <c r="C6" s="746" t="s">
        <v>455</v>
      </c>
      <c r="D6" s="746" t="s">
        <v>455</v>
      </c>
      <c r="E6" s="746" t="s">
        <v>455</v>
      </c>
      <c r="F6" s="746" t="s">
        <v>455</v>
      </c>
      <c r="G6" s="746" t="s">
        <v>455</v>
      </c>
      <c r="H6" s="746" t="s">
        <v>455</v>
      </c>
      <c r="I6" s="746" t="s">
        <v>455</v>
      </c>
      <c r="J6" s="746" t="s">
        <v>455</v>
      </c>
      <c r="K6" s="746" t="s">
        <v>455</v>
      </c>
      <c r="M6" s="25"/>
      <c r="N6" s="25"/>
      <c r="O6" s="25"/>
    </row>
    <row r="7" spans="1:15" ht="13.5" customHeight="1" thickBot="1">
      <c r="A7" s="741"/>
      <c r="B7" s="747" t="s">
        <v>456</v>
      </c>
      <c r="C7" s="748"/>
      <c r="D7" s="748"/>
      <c r="E7" s="748"/>
      <c r="F7" s="748"/>
      <c r="G7" s="748"/>
      <c r="H7" s="748"/>
      <c r="I7" s="748"/>
      <c r="J7" s="748"/>
      <c r="K7" s="748"/>
      <c r="M7" s="748"/>
      <c r="N7" s="748"/>
      <c r="O7" s="25"/>
    </row>
    <row r="8" spans="1:15">
      <c r="A8" s="744">
        <v>4</v>
      </c>
      <c r="B8" s="745" t="s">
        <v>457</v>
      </c>
      <c r="C8" s="749" t="s">
        <v>825</v>
      </c>
      <c r="D8" s="749" t="s">
        <v>825</v>
      </c>
      <c r="E8" s="746" t="s">
        <v>459</v>
      </c>
      <c r="F8" s="746" t="s">
        <v>459</v>
      </c>
      <c r="G8" s="746" t="s">
        <v>458</v>
      </c>
      <c r="H8" s="746" t="s">
        <v>458</v>
      </c>
      <c r="I8" s="746" t="s">
        <v>458</v>
      </c>
      <c r="J8" s="746" t="s">
        <v>561</v>
      </c>
      <c r="K8" s="746" t="s">
        <v>561</v>
      </c>
      <c r="M8" s="746" t="s">
        <v>561</v>
      </c>
      <c r="N8" s="746" t="s">
        <v>558</v>
      </c>
      <c r="O8" s="25"/>
    </row>
    <row r="9" spans="1:15">
      <c r="A9" s="744">
        <v>5</v>
      </c>
      <c r="B9" s="745" t="s">
        <v>460</v>
      </c>
      <c r="C9" s="749" t="s">
        <v>825</v>
      </c>
      <c r="D9" s="749" t="s">
        <v>825</v>
      </c>
      <c r="E9" s="746" t="s">
        <v>459</v>
      </c>
      <c r="F9" s="746" t="s">
        <v>459</v>
      </c>
      <c r="G9" s="749" t="s">
        <v>562</v>
      </c>
      <c r="H9" s="749" t="s">
        <v>562</v>
      </c>
      <c r="I9" s="749" t="s">
        <v>562</v>
      </c>
      <c r="J9" s="746" t="s">
        <v>561</v>
      </c>
      <c r="K9" s="746" t="s">
        <v>561</v>
      </c>
      <c r="M9" s="746" t="s">
        <v>562</v>
      </c>
      <c r="N9" s="746" t="s">
        <v>558</v>
      </c>
      <c r="O9" s="25"/>
    </row>
    <row r="10" spans="1:15">
      <c r="A10" s="744">
        <v>6</v>
      </c>
      <c r="B10" s="745" t="s">
        <v>461</v>
      </c>
      <c r="C10" s="746" t="s">
        <v>462</v>
      </c>
      <c r="D10" s="746" t="s">
        <v>462</v>
      </c>
      <c r="E10" s="746" t="s">
        <v>462</v>
      </c>
      <c r="F10" s="746" t="s">
        <v>462</v>
      </c>
      <c r="G10" s="746" t="s">
        <v>462</v>
      </c>
      <c r="H10" s="746" t="s">
        <v>462</v>
      </c>
      <c r="I10" s="746" t="s">
        <v>462</v>
      </c>
      <c r="J10" s="746" t="s">
        <v>462</v>
      </c>
      <c r="K10" s="746" t="s">
        <v>462</v>
      </c>
      <c r="M10" s="746" t="s">
        <v>768</v>
      </c>
      <c r="N10" s="746" t="s">
        <v>463</v>
      </c>
    </row>
    <row r="11" spans="1:15">
      <c r="A11" s="744">
        <v>7</v>
      </c>
      <c r="B11" s="25" t="s">
        <v>464</v>
      </c>
      <c r="C11" s="750"/>
      <c r="D11" s="750"/>
      <c r="E11" s="750"/>
      <c r="F11" s="750"/>
      <c r="G11" s="750"/>
      <c r="H11" s="750"/>
      <c r="I11" s="750"/>
      <c r="J11" s="750"/>
      <c r="K11" s="750"/>
      <c r="M11" s="746" t="s">
        <v>465</v>
      </c>
      <c r="N11" s="746" t="s">
        <v>237</v>
      </c>
    </row>
    <row r="12" spans="1:15">
      <c r="A12" s="744">
        <v>8</v>
      </c>
      <c r="B12" s="25" t="s">
        <v>466</v>
      </c>
      <c r="C12" s="749" t="s">
        <v>705</v>
      </c>
      <c r="D12" s="749" t="s">
        <v>671</v>
      </c>
      <c r="E12" s="746" t="s">
        <v>706</v>
      </c>
      <c r="F12" s="749" t="s">
        <v>716</v>
      </c>
      <c r="G12" s="749" t="s">
        <v>673</v>
      </c>
      <c r="H12" s="746" t="s">
        <v>764</v>
      </c>
      <c r="I12" s="746" t="s">
        <v>791</v>
      </c>
      <c r="J12" s="746" t="s">
        <v>800</v>
      </c>
      <c r="K12" s="746" t="s">
        <v>832</v>
      </c>
      <c r="M12" s="746">
        <v>225000000</v>
      </c>
      <c r="N12" s="746">
        <v>300000000</v>
      </c>
    </row>
    <row r="13" spans="1:15">
      <c r="A13" s="744">
        <v>9</v>
      </c>
      <c r="B13" s="25" t="s">
        <v>467</v>
      </c>
      <c r="C13" s="751" t="s">
        <v>826</v>
      </c>
      <c r="D13" s="749" t="s">
        <v>671</v>
      </c>
      <c r="E13" s="746" t="s">
        <v>706</v>
      </c>
      <c r="F13" s="749" t="s">
        <v>716</v>
      </c>
      <c r="G13" s="749" t="s">
        <v>673</v>
      </c>
      <c r="H13" s="746" t="s">
        <v>764</v>
      </c>
      <c r="I13" s="746" t="s">
        <v>791</v>
      </c>
      <c r="J13" s="746" t="s">
        <v>800</v>
      </c>
      <c r="K13" s="746" t="s">
        <v>832</v>
      </c>
      <c r="M13" s="746">
        <v>225000000</v>
      </c>
      <c r="N13" s="746">
        <v>300000000</v>
      </c>
    </row>
    <row r="14" spans="1:15">
      <c r="A14" s="744" t="s">
        <v>879</v>
      </c>
      <c r="B14" s="25" t="s">
        <v>468</v>
      </c>
      <c r="C14" s="746" t="s">
        <v>469</v>
      </c>
      <c r="D14" s="746" t="s">
        <v>469</v>
      </c>
      <c r="E14" s="746" t="s">
        <v>469</v>
      </c>
      <c r="F14" s="746" t="s">
        <v>469</v>
      </c>
      <c r="G14" s="746" t="s">
        <v>469</v>
      </c>
      <c r="H14" s="746" t="s">
        <v>469</v>
      </c>
      <c r="I14" s="746" t="s">
        <v>469</v>
      </c>
      <c r="J14" s="746" t="s">
        <v>469</v>
      </c>
      <c r="K14" s="746" t="s">
        <v>469</v>
      </c>
      <c r="M14" s="746">
        <v>100</v>
      </c>
      <c r="N14" s="746">
        <v>100</v>
      </c>
    </row>
    <row r="15" spans="1:15">
      <c r="A15" s="744" t="s">
        <v>880</v>
      </c>
      <c r="B15" s="25" t="s">
        <v>470</v>
      </c>
      <c r="C15" s="746" t="s">
        <v>471</v>
      </c>
      <c r="D15" s="746" t="s">
        <v>471</v>
      </c>
      <c r="E15" s="746" t="s">
        <v>471</v>
      </c>
      <c r="F15" s="746" t="s">
        <v>471</v>
      </c>
      <c r="G15" s="746" t="s">
        <v>471</v>
      </c>
      <c r="H15" s="746" t="s">
        <v>471</v>
      </c>
      <c r="I15" s="746" t="s">
        <v>471</v>
      </c>
      <c r="J15" s="746" t="s">
        <v>471</v>
      </c>
      <c r="K15" s="746" t="s">
        <v>471</v>
      </c>
      <c r="M15" s="746">
        <v>100</v>
      </c>
      <c r="N15" s="746">
        <v>100</v>
      </c>
    </row>
    <row r="16" spans="1:15">
      <c r="A16" s="744">
        <v>10</v>
      </c>
      <c r="B16" s="25" t="s">
        <v>472</v>
      </c>
      <c r="C16" s="746" t="s">
        <v>473</v>
      </c>
      <c r="D16" s="746" t="s">
        <v>473</v>
      </c>
      <c r="E16" s="746" t="s">
        <v>473</v>
      </c>
      <c r="F16" s="746" t="s">
        <v>473</v>
      </c>
      <c r="G16" s="746" t="s">
        <v>473</v>
      </c>
      <c r="H16" s="746" t="s">
        <v>473</v>
      </c>
      <c r="I16" s="746" t="s">
        <v>473</v>
      </c>
      <c r="J16" s="746" t="s">
        <v>473</v>
      </c>
      <c r="K16" s="746" t="s">
        <v>473</v>
      </c>
      <c r="M16" s="746" t="s">
        <v>474</v>
      </c>
      <c r="N16" s="746" t="s">
        <v>474</v>
      </c>
    </row>
    <row r="17" spans="1:14">
      <c r="A17" s="744">
        <v>11</v>
      </c>
      <c r="B17" s="25" t="s">
        <v>475</v>
      </c>
      <c r="C17" s="752">
        <v>42359</v>
      </c>
      <c r="D17" s="752">
        <v>42864</v>
      </c>
      <c r="E17" s="752">
        <v>42970</v>
      </c>
      <c r="F17" s="752">
        <v>43364</v>
      </c>
      <c r="G17" s="752">
        <v>42915</v>
      </c>
      <c r="H17" s="752">
        <v>43377</v>
      </c>
      <c r="I17" s="752">
        <v>43536</v>
      </c>
      <c r="J17" s="752">
        <v>43621</v>
      </c>
      <c r="K17" s="752">
        <v>43761</v>
      </c>
      <c r="M17" s="752">
        <v>43398</v>
      </c>
      <c r="N17" s="752">
        <v>43817</v>
      </c>
    </row>
    <row r="18" spans="1:14">
      <c r="A18" s="744">
        <v>12</v>
      </c>
      <c r="B18" s="25" t="s">
        <v>476</v>
      </c>
      <c r="C18" s="746" t="s">
        <v>477</v>
      </c>
      <c r="D18" s="746" t="s">
        <v>477</v>
      </c>
      <c r="E18" s="746" t="s">
        <v>477</v>
      </c>
      <c r="F18" s="746" t="s">
        <v>477</v>
      </c>
      <c r="G18" s="746" t="s">
        <v>478</v>
      </c>
      <c r="H18" s="746" t="s">
        <v>478</v>
      </c>
      <c r="I18" s="746" t="s">
        <v>478</v>
      </c>
      <c r="J18" s="746" t="s">
        <v>478</v>
      </c>
      <c r="K18" s="746" t="s">
        <v>478</v>
      </c>
      <c r="M18" s="752" t="s">
        <v>556</v>
      </c>
      <c r="N18" s="752" t="s">
        <v>186</v>
      </c>
    </row>
    <row r="19" spans="1:14">
      <c r="A19" s="744">
        <v>13</v>
      </c>
      <c r="B19" s="25" t="s">
        <v>479</v>
      </c>
      <c r="C19" s="752">
        <v>47838</v>
      </c>
      <c r="D19" s="752">
        <v>46882</v>
      </c>
      <c r="E19" s="752">
        <v>47353</v>
      </c>
      <c r="F19" s="752">
        <v>47017</v>
      </c>
      <c r="G19" s="746" t="s">
        <v>480</v>
      </c>
      <c r="H19" s="746" t="s">
        <v>480</v>
      </c>
      <c r="I19" s="746" t="s">
        <v>480</v>
      </c>
      <c r="J19" s="746" t="s">
        <v>480</v>
      </c>
      <c r="K19" s="746" t="s">
        <v>480</v>
      </c>
      <c r="M19" s="746" t="s">
        <v>480</v>
      </c>
      <c r="N19" s="752">
        <v>47470</v>
      </c>
    </row>
    <row r="20" spans="1:14">
      <c r="A20" s="744">
        <v>14</v>
      </c>
      <c r="B20" s="25" t="s">
        <v>481</v>
      </c>
      <c r="C20" s="749" t="s">
        <v>827</v>
      </c>
      <c r="D20" s="749" t="s">
        <v>827</v>
      </c>
      <c r="E20" s="749" t="s">
        <v>699</v>
      </c>
      <c r="F20" s="749" t="s">
        <v>699</v>
      </c>
      <c r="G20" s="749" t="s">
        <v>564</v>
      </c>
      <c r="H20" s="749" t="s">
        <v>564</v>
      </c>
      <c r="I20" s="749" t="s">
        <v>559</v>
      </c>
      <c r="J20" s="749" t="s">
        <v>564</v>
      </c>
      <c r="K20" s="749" t="s">
        <v>564</v>
      </c>
      <c r="M20" s="746" t="s">
        <v>482</v>
      </c>
      <c r="N20" s="746" t="s">
        <v>564</v>
      </c>
    </row>
    <row r="21" spans="1:14" ht="36">
      <c r="A21" s="744">
        <v>15</v>
      </c>
      <c r="B21" s="25" t="s">
        <v>483</v>
      </c>
      <c r="C21" s="746" t="s">
        <v>560</v>
      </c>
      <c r="D21" s="746" t="s">
        <v>560</v>
      </c>
      <c r="E21" s="753">
        <v>45527</v>
      </c>
      <c r="F21" s="753">
        <v>45190</v>
      </c>
      <c r="G21" s="752">
        <v>44741</v>
      </c>
      <c r="H21" s="752">
        <v>45203</v>
      </c>
      <c r="I21" s="752">
        <v>45363</v>
      </c>
      <c r="J21" s="752">
        <v>45631</v>
      </c>
      <c r="K21" s="752">
        <v>45770</v>
      </c>
      <c r="M21" s="754" t="s">
        <v>834</v>
      </c>
      <c r="N21" s="754" t="s">
        <v>838</v>
      </c>
    </row>
    <row r="22" spans="1:14">
      <c r="A22" s="744">
        <v>16</v>
      </c>
      <c r="B22" s="25" t="s">
        <v>484</v>
      </c>
      <c r="C22" s="746" t="s">
        <v>560</v>
      </c>
      <c r="D22" s="746" t="s">
        <v>560</v>
      </c>
      <c r="E22" s="746" t="s">
        <v>485</v>
      </c>
      <c r="F22" s="746" t="s">
        <v>485</v>
      </c>
      <c r="G22" s="746" t="s">
        <v>560</v>
      </c>
      <c r="H22" s="753" t="s">
        <v>560</v>
      </c>
      <c r="I22" s="749" t="s">
        <v>560</v>
      </c>
      <c r="J22" s="746" t="s">
        <v>560</v>
      </c>
      <c r="K22" s="746" t="s">
        <v>560</v>
      </c>
      <c r="M22" s="746" t="s">
        <v>486</v>
      </c>
      <c r="N22" s="746" t="s">
        <v>486</v>
      </c>
    </row>
    <row r="23" spans="1:14" ht="13.5" thickBot="1">
      <c r="A23" s="741"/>
      <c r="B23" s="742" t="s">
        <v>487</v>
      </c>
      <c r="C23" s="748"/>
      <c r="D23" s="748"/>
      <c r="E23" s="748"/>
      <c r="F23" s="748"/>
      <c r="G23" s="748"/>
      <c r="H23" s="748"/>
      <c r="I23" s="748"/>
      <c r="J23" s="748"/>
      <c r="K23" s="748"/>
      <c r="M23" s="748"/>
      <c r="N23" s="748"/>
    </row>
    <row r="24" spans="1:14">
      <c r="A24" s="744">
        <v>17</v>
      </c>
      <c r="B24" s="25" t="s">
        <v>488</v>
      </c>
      <c r="C24" s="746" t="s">
        <v>489</v>
      </c>
      <c r="D24" s="746" t="s">
        <v>490</v>
      </c>
      <c r="E24" s="746" t="s">
        <v>490</v>
      </c>
      <c r="F24" s="746" t="s">
        <v>490</v>
      </c>
      <c r="G24" s="746" t="s">
        <v>490</v>
      </c>
      <c r="H24" s="746" t="s">
        <v>490</v>
      </c>
      <c r="I24" s="746" t="s">
        <v>490</v>
      </c>
      <c r="J24" s="746" t="s">
        <v>490</v>
      </c>
      <c r="K24" s="746" t="s">
        <v>490</v>
      </c>
      <c r="M24" s="746" t="s">
        <v>490</v>
      </c>
      <c r="N24" s="746" t="s">
        <v>490</v>
      </c>
    </row>
    <row r="25" spans="1:14" ht="24">
      <c r="A25" s="398">
        <v>18</v>
      </c>
      <c r="B25" s="25" t="s">
        <v>491</v>
      </c>
      <c r="C25" s="755" t="s">
        <v>828</v>
      </c>
      <c r="D25" s="754" t="s">
        <v>829</v>
      </c>
      <c r="E25" s="754" t="s">
        <v>830</v>
      </c>
      <c r="F25" s="754" t="s">
        <v>682</v>
      </c>
      <c r="G25" s="754" t="s">
        <v>674</v>
      </c>
      <c r="H25" s="754" t="s">
        <v>765</v>
      </c>
      <c r="I25" s="754" t="s">
        <v>765</v>
      </c>
      <c r="J25" s="754" t="s">
        <v>801</v>
      </c>
      <c r="K25" s="754" t="s">
        <v>833</v>
      </c>
      <c r="M25" s="756" t="s">
        <v>769</v>
      </c>
      <c r="N25" s="756" t="s">
        <v>839</v>
      </c>
    </row>
    <row r="26" spans="1:14">
      <c r="A26" s="744">
        <v>19</v>
      </c>
      <c r="B26" s="25" t="s">
        <v>492</v>
      </c>
      <c r="C26" s="746" t="s">
        <v>493</v>
      </c>
      <c r="D26" s="746" t="s">
        <v>493</v>
      </c>
      <c r="E26" s="746" t="s">
        <v>493</v>
      </c>
      <c r="F26" s="746" t="s">
        <v>493</v>
      </c>
      <c r="G26" s="746" t="s">
        <v>493</v>
      </c>
      <c r="H26" s="746" t="s">
        <v>493</v>
      </c>
      <c r="I26" s="746" t="s">
        <v>493</v>
      </c>
      <c r="J26" s="746" t="s">
        <v>493</v>
      </c>
      <c r="K26" s="746" t="s">
        <v>493</v>
      </c>
      <c r="M26" s="746" t="s">
        <v>559</v>
      </c>
      <c r="N26" s="746" t="s">
        <v>493</v>
      </c>
    </row>
    <row r="27" spans="1:14">
      <c r="A27" s="744" t="s">
        <v>288</v>
      </c>
      <c r="B27" s="25" t="s">
        <v>494</v>
      </c>
      <c r="C27" s="749" t="s">
        <v>601</v>
      </c>
      <c r="D27" s="749" t="s">
        <v>601</v>
      </c>
      <c r="E27" s="749" t="s">
        <v>601</v>
      </c>
      <c r="F27" s="749" t="s">
        <v>601</v>
      </c>
      <c r="G27" s="746" t="s">
        <v>496</v>
      </c>
      <c r="H27" s="746" t="s">
        <v>496</v>
      </c>
      <c r="I27" s="746" t="s">
        <v>496</v>
      </c>
      <c r="J27" s="746" t="s">
        <v>496</v>
      </c>
      <c r="K27" s="746" t="s">
        <v>496</v>
      </c>
      <c r="M27" s="749" t="s">
        <v>563</v>
      </c>
      <c r="N27" s="746" t="s">
        <v>495</v>
      </c>
    </row>
    <row r="28" spans="1:14">
      <c r="A28" s="744" t="s">
        <v>291</v>
      </c>
      <c r="B28" s="25" t="s">
        <v>497</v>
      </c>
      <c r="C28" s="749" t="s">
        <v>601</v>
      </c>
      <c r="D28" s="749" t="s">
        <v>601</v>
      </c>
      <c r="E28" s="749" t="s">
        <v>601</v>
      </c>
      <c r="F28" s="749" t="s">
        <v>601</v>
      </c>
      <c r="G28" s="749" t="s">
        <v>601</v>
      </c>
      <c r="H28" s="749" t="s">
        <v>601</v>
      </c>
      <c r="I28" s="749" t="s">
        <v>601</v>
      </c>
      <c r="J28" s="749" t="s">
        <v>601</v>
      </c>
      <c r="K28" s="749" t="s">
        <v>601</v>
      </c>
      <c r="M28" s="749" t="s">
        <v>563</v>
      </c>
      <c r="N28" s="746" t="s">
        <v>495</v>
      </c>
    </row>
    <row r="29" spans="1:14">
      <c r="A29" s="398">
        <v>21</v>
      </c>
      <c r="B29" s="25" t="s">
        <v>498</v>
      </c>
      <c r="C29" s="749" t="s">
        <v>827</v>
      </c>
      <c r="D29" s="749" t="s">
        <v>827</v>
      </c>
      <c r="E29" s="749" t="s">
        <v>559</v>
      </c>
      <c r="F29" s="749" t="s">
        <v>559</v>
      </c>
      <c r="G29" s="749" t="s">
        <v>559</v>
      </c>
      <c r="H29" s="749" t="s">
        <v>559</v>
      </c>
      <c r="I29" s="749" t="s">
        <v>559</v>
      </c>
      <c r="J29" s="749" t="s">
        <v>559</v>
      </c>
      <c r="K29" s="749" t="s">
        <v>559</v>
      </c>
      <c r="M29" s="746" t="s">
        <v>493</v>
      </c>
      <c r="N29" s="746" t="s">
        <v>493</v>
      </c>
    </row>
    <row r="30" spans="1:14">
      <c r="A30" s="744">
        <v>22</v>
      </c>
      <c r="B30" s="25" t="s">
        <v>499</v>
      </c>
      <c r="C30" s="749" t="s">
        <v>602</v>
      </c>
      <c r="D30" s="749" t="s">
        <v>602</v>
      </c>
      <c r="E30" s="749" t="s">
        <v>602</v>
      </c>
      <c r="F30" s="749" t="s">
        <v>602</v>
      </c>
      <c r="G30" s="746" t="s">
        <v>500</v>
      </c>
      <c r="H30" s="749" t="s">
        <v>602</v>
      </c>
      <c r="I30" s="749" t="s">
        <v>602</v>
      </c>
      <c r="J30" s="746" t="s">
        <v>500</v>
      </c>
      <c r="K30" s="746" t="s">
        <v>500</v>
      </c>
      <c r="M30" s="746" t="s">
        <v>493</v>
      </c>
      <c r="N30" s="746" t="s">
        <v>493</v>
      </c>
    </row>
    <row r="31" spans="1:14" ht="13.5" thickBot="1">
      <c r="A31" s="741"/>
      <c r="B31" s="742" t="s">
        <v>501</v>
      </c>
      <c r="C31" s="748"/>
      <c r="D31" s="748"/>
      <c r="E31" s="748"/>
      <c r="F31" s="748"/>
      <c r="G31" s="748"/>
      <c r="H31" s="748"/>
      <c r="I31" s="748"/>
      <c r="J31" s="748"/>
      <c r="K31" s="748"/>
      <c r="M31" s="748"/>
      <c r="N31" s="748"/>
    </row>
    <row r="32" spans="1:14">
      <c r="A32" s="744">
        <v>23</v>
      </c>
      <c r="B32" s="25" t="s">
        <v>700</v>
      </c>
      <c r="C32" s="746" t="s">
        <v>570</v>
      </c>
      <c r="D32" s="746" t="s">
        <v>570</v>
      </c>
      <c r="E32" s="746" t="s">
        <v>570</v>
      </c>
      <c r="F32" s="746" t="s">
        <v>570</v>
      </c>
      <c r="G32" s="746" t="s">
        <v>570</v>
      </c>
      <c r="H32" s="746" t="s">
        <v>570</v>
      </c>
      <c r="I32" s="746" t="s">
        <v>570</v>
      </c>
      <c r="J32" s="746" t="s">
        <v>570</v>
      </c>
      <c r="K32" s="746" t="s">
        <v>570</v>
      </c>
      <c r="M32" s="746" t="s">
        <v>570</v>
      </c>
      <c r="N32" s="746" t="s">
        <v>570</v>
      </c>
    </row>
    <row r="33" spans="1:14" ht="72" customHeight="1">
      <c r="A33" s="398">
        <v>24</v>
      </c>
      <c r="B33" s="25" t="s">
        <v>502</v>
      </c>
      <c r="C33" s="746" t="s">
        <v>245</v>
      </c>
      <c r="D33" s="746" t="s">
        <v>245</v>
      </c>
      <c r="E33" s="746" t="s">
        <v>245</v>
      </c>
      <c r="F33" s="746" t="s">
        <v>245</v>
      </c>
      <c r="G33" s="746" t="s">
        <v>245</v>
      </c>
      <c r="H33" s="746" t="s">
        <v>245</v>
      </c>
      <c r="I33" s="746" t="s">
        <v>245</v>
      </c>
      <c r="J33" s="746" t="s">
        <v>560</v>
      </c>
      <c r="K33" s="746" t="s">
        <v>560</v>
      </c>
      <c r="M33" s="746" t="s">
        <v>245</v>
      </c>
      <c r="N33" s="746" t="s">
        <v>560</v>
      </c>
    </row>
    <row r="34" spans="1:14">
      <c r="A34" s="744">
        <v>25</v>
      </c>
      <c r="B34" s="25" t="s">
        <v>503</v>
      </c>
      <c r="C34" s="746" t="s">
        <v>245</v>
      </c>
      <c r="D34" s="746" t="s">
        <v>245</v>
      </c>
      <c r="E34" s="746" t="s">
        <v>245</v>
      </c>
      <c r="F34" s="746" t="s">
        <v>245</v>
      </c>
      <c r="G34" s="746" t="s">
        <v>245</v>
      </c>
      <c r="H34" s="746" t="s">
        <v>245</v>
      </c>
      <c r="I34" s="746" t="s">
        <v>245</v>
      </c>
      <c r="J34" s="746"/>
      <c r="K34" s="746"/>
      <c r="M34" s="746" t="s">
        <v>245</v>
      </c>
      <c r="N34" s="746" t="s">
        <v>560</v>
      </c>
    </row>
    <row r="35" spans="1:14">
      <c r="A35" s="744">
        <v>26</v>
      </c>
      <c r="B35" s="25" t="s">
        <v>504</v>
      </c>
      <c r="C35" s="746" t="s">
        <v>245</v>
      </c>
      <c r="D35" s="746" t="s">
        <v>245</v>
      </c>
      <c r="E35" s="746" t="s">
        <v>245</v>
      </c>
      <c r="F35" s="746" t="s">
        <v>245</v>
      </c>
      <c r="G35" s="746" t="s">
        <v>245</v>
      </c>
      <c r="H35" s="746" t="s">
        <v>245</v>
      </c>
      <c r="I35" s="746" t="s">
        <v>245</v>
      </c>
      <c r="J35" s="746" t="s">
        <v>560</v>
      </c>
      <c r="K35" s="746" t="s">
        <v>560</v>
      </c>
      <c r="M35" s="746" t="s">
        <v>245</v>
      </c>
      <c r="N35" s="746" t="s">
        <v>560</v>
      </c>
    </row>
    <row r="36" spans="1:14">
      <c r="A36" s="744">
        <v>27</v>
      </c>
      <c r="B36" s="25" t="s">
        <v>505</v>
      </c>
      <c r="C36" s="746" t="s">
        <v>245</v>
      </c>
      <c r="D36" s="746" t="s">
        <v>245</v>
      </c>
      <c r="E36" s="746" t="s">
        <v>245</v>
      </c>
      <c r="F36" s="746" t="s">
        <v>245</v>
      </c>
      <c r="G36" s="746" t="s">
        <v>245</v>
      </c>
      <c r="H36" s="746" t="s">
        <v>245</v>
      </c>
      <c r="I36" s="746" t="s">
        <v>245</v>
      </c>
      <c r="J36" s="746" t="s">
        <v>560</v>
      </c>
      <c r="K36" s="746" t="s">
        <v>560</v>
      </c>
      <c r="M36" s="746" t="s">
        <v>245</v>
      </c>
      <c r="N36" s="746" t="s">
        <v>560</v>
      </c>
    </row>
    <row r="37" spans="1:14">
      <c r="A37" s="744">
        <v>28</v>
      </c>
      <c r="B37" s="25" t="s">
        <v>506</v>
      </c>
      <c r="C37" s="746" t="s">
        <v>245</v>
      </c>
      <c r="D37" s="746" t="s">
        <v>245</v>
      </c>
      <c r="E37" s="746" t="s">
        <v>245</v>
      </c>
      <c r="F37" s="746" t="s">
        <v>245</v>
      </c>
      <c r="G37" s="746" t="s">
        <v>245</v>
      </c>
      <c r="H37" s="746" t="s">
        <v>245</v>
      </c>
      <c r="I37" s="746" t="s">
        <v>245</v>
      </c>
      <c r="J37" s="746" t="s">
        <v>560</v>
      </c>
      <c r="K37" s="746" t="s">
        <v>560</v>
      </c>
      <c r="M37" s="746" t="s">
        <v>245</v>
      </c>
      <c r="N37" s="746" t="s">
        <v>560</v>
      </c>
    </row>
    <row r="38" spans="1:14">
      <c r="A38" s="744">
        <v>29</v>
      </c>
      <c r="B38" s="25" t="s">
        <v>507</v>
      </c>
      <c r="C38" s="746" t="s">
        <v>245</v>
      </c>
      <c r="D38" s="746" t="s">
        <v>245</v>
      </c>
      <c r="E38" s="746" t="s">
        <v>245</v>
      </c>
      <c r="F38" s="746" t="s">
        <v>245</v>
      </c>
      <c r="G38" s="746" t="s">
        <v>245</v>
      </c>
      <c r="H38" s="746" t="s">
        <v>245</v>
      </c>
      <c r="I38" s="746" t="s">
        <v>245</v>
      </c>
      <c r="J38" s="746" t="s">
        <v>560</v>
      </c>
      <c r="K38" s="746" t="s">
        <v>560</v>
      </c>
      <c r="M38" s="746" t="s">
        <v>245</v>
      </c>
      <c r="N38" s="746" t="s">
        <v>560</v>
      </c>
    </row>
    <row r="39" spans="1:14">
      <c r="A39" s="398">
        <v>30</v>
      </c>
      <c r="B39" s="25" t="s">
        <v>508</v>
      </c>
      <c r="C39" s="746" t="s">
        <v>245</v>
      </c>
      <c r="D39" s="746" t="s">
        <v>245</v>
      </c>
      <c r="E39" s="746" t="s">
        <v>245</v>
      </c>
      <c r="F39" s="746" t="s">
        <v>245</v>
      </c>
      <c r="G39" s="749" t="s">
        <v>699</v>
      </c>
      <c r="H39" s="749" t="s">
        <v>699</v>
      </c>
      <c r="I39" s="749" t="s">
        <v>699</v>
      </c>
      <c r="J39" s="746" t="s">
        <v>699</v>
      </c>
      <c r="K39" s="746" t="s">
        <v>699</v>
      </c>
      <c r="M39" s="749" t="s">
        <v>564</v>
      </c>
      <c r="N39" s="746" t="s">
        <v>840</v>
      </c>
    </row>
    <row r="40" spans="1:14" ht="24">
      <c r="A40" s="398">
        <v>31</v>
      </c>
      <c r="B40" s="25" t="s">
        <v>509</v>
      </c>
      <c r="C40" s="746" t="s">
        <v>245</v>
      </c>
      <c r="D40" s="746" t="s">
        <v>245</v>
      </c>
      <c r="E40" s="746" t="s">
        <v>245</v>
      </c>
      <c r="F40" s="746" t="s">
        <v>245</v>
      </c>
      <c r="G40" s="754" t="s">
        <v>802</v>
      </c>
      <c r="H40" s="754" t="s">
        <v>802</v>
      </c>
      <c r="I40" s="754" t="s">
        <v>802</v>
      </c>
      <c r="J40" s="754" t="s">
        <v>802</v>
      </c>
      <c r="K40" s="754" t="s">
        <v>802</v>
      </c>
      <c r="M40" s="757" t="s">
        <v>837</v>
      </c>
      <c r="N40" s="746" t="s">
        <v>560</v>
      </c>
    </row>
    <row r="41" spans="1:14">
      <c r="A41" s="398">
        <v>32</v>
      </c>
      <c r="B41" s="25" t="s">
        <v>510</v>
      </c>
      <c r="C41" s="746" t="s">
        <v>511</v>
      </c>
      <c r="D41" s="746" t="s">
        <v>511</v>
      </c>
      <c r="E41" s="746" t="s">
        <v>245</v>
      </c>
      <c r="F41" s="746" t="s">
        <v>245</v>
      </c>
      <c r="G41" s="746" t="s">
        <v>511</v>
      </c>
      <c r="H41" s="746" t="s">
        <v>511</v>
      </c>
      <c r="I41" s="746" t="s">
        <v>511</v>
      </c>
      <c r="J41" s="746" t="s">
        <v>565</v>
      </c>
      <c r="K41" s="746" t="s">
        <v>565</v>
      </c>
      <c r="M41" s="749" t="s">
        <v>565</v>
      </c>
      <c r="N41" s="746" t="s">
        <v>560</v>
      </c>
    </row>
    <row r="42" spans="1:14">
      <c r="A42" s="744">
        <v>33</v>
      </c>
      <c r="B42" s="25" t="s">
        <v>881</v>
      </c>
      <c r="C42" s="746" t="s">
        <v>512</v>
      </c>
      <c r="D42" s="746" t="s">
        <v>512</v>
      </c>
      <c r="E42" s="746" t="s">
        <v>245</v>
      </c>
      <c r="F42" s="746" t="s">
        <v>245</v>
      </c>
      <c r="G42" s="746" t="s">
        <v>512</v>
      </c>
      <c r="H42" s="746" t="s">
        <v>512</v>
      </c>
      <c r="I42" s="746" t="s">
        <v>512</v>
      </c>
      <c r="J42" s="750" t="s">
        <v>566</v>
      </c>
      <c r="K42" s="750" t="s">
        <v>566</v>
      </c>
      <c r="M42" s="746" t="s">
        <v>566</v>
      </c>
      <c r="N42" s="746" t="s">
        <v>560</v>
      </c>
    </row>
    <row r="43" spans="1:14" ht="37.5" customHeight="1">
      <c r="A43" s="398">
        <v>34</v>
      </c>
      <c r="B43" s="25" t="s">
        <v>882</v>
      </c>
      <c r="C43" s="750" t="s">
        <v>513</v>
      </c>
      <c r="D43" s="750" t="s">
        <v>513</v>
      </c>
      <c r="E43" s="746" t="s">
        <v>245</v>
      </c>
      <c r="F43" s="746" t="s">
        <v>245</v>
      </c>
      <c r="G43" s="754" t="s">
        <v>675</v>
      </c>
      <c r="H43" s="754" t="s">
        <v>675</v>
      </c>
      <c r="I43" s="754" t="s">
        <v>675</v>
      </c>
      <c r="J43" s="754" t="s">
        <v>675</v>
      </c>
      <c r="K43" s="754" t="s">
        <v>675</v>
      </c>
      <c r="M43" s="754" t="s">
        <v>675</v>
      </c>
      <c r="N43" s="746" t="s">
        <v>560</v>
      </c>
    </row>
    <row r="44" spans="1:14" ht="48">
      <c r="A44" s="398">
        <v>35</v>
      </c>
      <c r="B44" s="25" t="s">
        <v>883</v>
      </c>
      <c r="C44" s="746" t="s">
        <v>459</v>
      </c>
      <c r="D44" s="746" t="s">
        <v>459</v>
      </c>
      <c r="E44" s="746" t="s">
        <v>514</v>
      </c>
      <c r="F44" s="746" t="s">
        <v>514</v>
      </c>
      <c r="G44" s="746" t="s">
        <v>459</v>
      </c>
      <c r="H44" s="746" t="s">
        <v>459</v>
      </c>
      <c r="I44" s="746" t="s">
        <v>459</v>
      </c>
      <c r="J44" s="746" t="s">
        <v>558</v>
      </c>
      <c r="K44" s="746" t="s">
        <v>558</v>
      </c>
      <c r="M44" s="758" t="s">
        <v>567</v>
      </c>
      <c r="N44" s="759" t="s">
        <v>557</v>
      </c>
    </row>
    <row r="45" spans="1:14">
      <c r="A45" s="744">
        <v>36</v>
      </c>
      <c r="B45" s="25" t="s">
        <v>515</v>
      </c>
      <c r="C45" s="746" t="s">
        <v>482</v>
      </c>
      <c r="D45" s="746" t="s">
        <v>482</v>
      </c>
      <c r="E45" s="746" t="s">
        <v>245</v>
      </c>
      <c r="F45" s="746" t="s">
        <v>245</v>
      </c>
      <c r="G45" s="746" t="s">
        <v>245</v>
      </c>
      <c r="H45" s="746" t="s">
        <v>245</v>
      </c>
      <c r="I45" s="746" t="s">
        <v>245</v>
      </c>
      <c r="J45" s="746" t="s">
        <v>560</v>
      </c>
      <c r="K45" s="746" t="s">
        <v>560</v>
      </c>
      <c r="M45" s="746" t="s">
        <v>493</v>
      </c>
      <c r="N45" s="746" t="s">
        <v>493</v>
      </c>
    </row>
    <row r="46" spans="1:14" ht="12.75" customHeight="1">
      <c r="A46" s="744">
        <v>37</v>
      </c>
      <c r="B46" s="25" t="s">
        <v>516</v>
      </c>
      <c r="C46" s="750" t="s">
        <v>517</v>
      </c>
      <c r="D46" s="750" t="s">
        <v>517</v>
      </c>
      <c r="E46" s="746" t="s">
        <v>245</v>
      </c>
      <c r="F46" s="746" t="s">
        <v>245</v>
      </c>
      <c r="G46" s="746" t="s">
        <v>245</v>
      </c>
      <c r="H46" s="746" t="s">
        <v>245</v>
      </c>
      <c r="I46" s="746" t="s">
        <v>245</v>
      </c>
      <c r="J46" s="746" t="s">
        <v>560</v>
      </c>
      <c r="K46" s="746" t="s">
        <v>560</v>
      </c>
      <c r="M46" s="746" t="s">
        <v>245</v>
      </c>
      <c r="N46" s="746" t="s">
        <v>245</v>
      </c>
    </row>
    <row r="47" spans="1:14">
      <c r="J47" s="746"/>
      <c r="K47" s="746"/>
      <c r="N47" s="746"/>
    </row>
    <row r="48" spans="1:14">
      <c r="J48" s="746"/>
      <c r="K48" s="746"/>
    </row>
    <row r="49" spans="10:11">
      <c r="J49" s="746"/>
      <c r="K49" s="746"/>
    </row>
  </sheetData>
  <hyperlinks>
    <hyperlink ref="E1" location="Contents!A1" display="Innholdsfortegnelse" xr:uid="{2B1714F6-D9FE-4A56-A96D-1A41E73723E3}"/>
  </hyperlinks>
  <pageMargins left="0.7" right="0.7" top="0.75" bottom="0.75" header="0.3" footer="0.3"/>
  <pageSetup paperSize="8" scale="35" orientation="landscape" r:id="rId1"/>
  <headerFooter>
    <oddHeader>&amp;R&amp;"Calibri"&amp;12&amp;KFF9100F O R T R O L I G&amp;1#</oddHeader>
    <oddFooter>&amp;L&amp;1#&amp;"Calibri"&amp;12&amp;KFF9100F O R T R O L I 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9"/>
  <sheetViews>
    <sheetView zoomScaleNormal="100" workbookViewId="0">
      <selection activeCell="D1" sqref="D1"/>
    </sheetView>
  </sheetViews>
  <sheetFormatPr baseColWidth="10" defaultColWidth="11" defaultRowHeight="12"/>
  <cols>
    <col min="1" max="1" width="113.125" style="198" bestFit="1" customWidth="1"/>
    <col min="2" max="2" width="9.5" style="198" customWidth="1"/>
    <col min="3" max="3" width="10.25" style="198" customWidth="1"/>
    <col min="4" max="4" width="11.25" style="198" customWidth="1"/>
    <col min="5" max="5" width="11.875" style="198" customWidth="1"/>
    <col min="6" max="6" width="10.625" style="198" customWidth="1"/>
    <col min="7" max="7" width="11.625" style="198" customWidth="1"/>
    <col min="8" max="16384" width="11" style="198"/>
  </cols>
  <sheetData>
    <row r="1" spans="1:7" s="256" customFormat="1" ht="21">
      <c r="A1" s="542" t="s">
        <v>639</v>
      </c>
      <c r="B1" s="96"/>
      <c r="C1" s="96"/>
      <c r="D1" s="881" t="s">
        <v>213</v>
      </c>
      <c r="E1" s="96"/>
      <c r="F1" s="97"/>
    </row>
    <row r="2" spans="1:7" s="256" customFormat="1" ht="12.75">
      <c r="A2" s="824" t="s">
        <v>987</v>
      </c>
      <c r="B2" s="879"/>
      <c r="C2" s="880"/>
      <c r="D2" s="880"/>
      <c r="E2" s="879"/>
      <c r="F2" s="824"/>
      <c r="G2" s="824"/>
    </row>
    <row r="3" spans="1:7" s="256" customFormat="1">
      <c r="A3" s="406"/>
      <c r="B3" s="98"/>
      <c r="C3" s="98"/>
      <c r="D3" s="98"/>
      <c r="E3" s="98"/>
      <c r="F3" s="97"/>
    </row>
    <row r="4" spans="1:7" s="256" customFormat="1">
      <c r="A4" s="831" t="s">
        <v>988</v>
      </c>
      <c r="B4" s="831"/>
      <c r="C4" s="831"/>
      <c r="D4" s="831"/>
      <c r="E4" s="831"/>
      <c r="F4" s="831"/>
      <c r="G4" s="831"/>
    </row>
    <row r="5" spans="1:7" s="256" customFormat="1" ht="12" customHeight="1">
      <c r="A5" s="831" t="s">
        <v>989</v>
      </c>
      <c r="B5" s="831"/>
      <c r="C5" s="831"/>
      <c r="D5" s="831"/>
      <c r="E5" s="831"/>
      <c r="F5" s="831"/>
      <c r="G5" s="831"/>
    </row>
    <row r="6" spans="1:7" s="256" customFormat="1">
      <c r="A6" s="351"/>
      <c r="B6" s="99"/>
      <c r="C6" s="99"/>
      <c r="D6" s="100"/>
      <c r="E6" s="97"/>
      <c r="F6" s="97"/>
    </row>
    <row r="7" spans="1:7" s="256" customFormat="1">
      <c r="A7" s="97"/>
      <c r="B7" s="99"/>
      <c r="C7" s="99"/>
      <c r="D7" s="100"/>
      <c r="E7" s="97"/>
      <c r="F7" s="97"/>
    </row>
    <row r="8" spans="1:7" s="256" customFormat="1">
      <c r="A8" s="99"/>
      <c r="B8" s="99"/>
      <c r="C8" s="99"/>
      <c r="D8" s="100"/>
      <c r="E8" s="97"/>
      <c r="F8" s="97"/>
    </row>
    <row r="9" spans="1:7" s="256" customFormat="1" ht="21">
      <c r="A9" s="543" t="s">
        <v>780</v>
      </c>
      <c r="B9" s="99"/>
      <c r="C9" s="99"/>
      <c r="D9" s="100"/>
      <c r="E9" s="97"/>
      <c r="F9" s="97"/>
      <c r="G9" s="278"/>
    </row>
    <row r="10" spans="1:7" s="256" customFormat="1">
      <c r="A10" s="98" t="s">
        <v>529</v>
      </c>
      <c r="B10" s="98"/>
      <c r="C10" s="98"/>
      <c r="D10" s="98"/>
      <c r="E10" s="98"/>
      <c r="F10" s="97"/>
      <c r="G10" s="278"/>
    </row>
    <row r="11" spans="1:7" s="256" customFormat="1">
      <c r="A11" s="98" t="s">
        <v>530</v>
      </c>
      <c r="B11" s="98"/>
      <c r="C11" s="98"/>
      <c r="D11" s="98"/>
      <c r="E11" s="98"/>
      <c r="F11" s="97"/>
      <c r="G11" s="278"/>
    </row>
    <row r="12" spans="1:7" s="256" customFormat="1">
      <c r="A12" s="97"/>
      <c r="B12" s="99"/>
      <c r="C12" s="99"/>
      <c r="D12" s="100"/>
      <c r="E12" s="97"/>
      <c r="F12" s="97"/>
      <c r="G12" s="278"/>
    </row>
    <row r="13" spans="1:7" s="256" customFormat="1"/>
    <row r="14" spans="1:7" s="256" customFormat="1" ht="21">
      <c r="A14" s="543" t="s">
        <v>639</v>
      </c>
      <c r="B14" s="278"/>
      <c r="C14" s="278"/>
    </row>
    <row r="15" spans="1:7" s="256" customFormat="1"/>
    <row r="16" spans="1:7" s="256" customFormat="1" ht="48.75" thickBot="1">
      <c r="A16" s="305"/>
      <c r="B16" s="101" t="s">
        <v>954</v>
      </c>
      <c r="C16" s="101" t="s">
        <v>955</v>
      </c>
      <c r="D16" s="101" t="s">
        <v>956</v>
      </c>
      <c r="E16" s="102" t="s">
        <v>932</v>
      </c>
      <c r="F16" s="102" t="s">
        <v>933</v>
      </c>
      <c r="G16" s="102" t="s">
        <v>934</v>
      </c>
    </row>
    <row r="17" spans="1:7" s="256" customFormat="1">
      <c r="A17" s="791" t="s">
        <v>0</v>
      </c>
      <c r="B17" s="261">
        <v>0</v>
      </c>
      <c r="C17" s="17">
        <v>0</v>
      </c>
      <c r="D17" s="545">
        <v>0</v>
      </c>
      <c r="E17" s="261">
        <v>15.63</v>
      </c>
      <c r="F17" s="17">
        <v>1564</v>
      </c>
      <c r="G17" s="545">
        <v>20.260000000000002</v>
      </c>
    </row>
    <row r="18" spans="1:7" s="256" customFormat="1" ht="14.25">
      <c r="A18" s="791" t="s">
        <v>663</v>
      </c>
      <c r="B18" s="261">
        <v>35.020000000000003</v>
      </c>
      <c r="C18" s="17">
        <v>8348</v>
      </c>
      <c r="D18" s="545">
        <v>18.32</v>
      </c>
      <c r="E18" s="261">
        <v>35.020000000000003</v>
      </c>
      <c r="F18" s="17">
        <v>6482</v>
      </c>
      <c r="G18" s="545">
        <v>22.53</v>
      </c>
    </row>
    <row r="19" spans="1:7" s="256" customFormat="1">
      <c r="A19" s="791" t="s">
        <v>941</v>
      </c>
      <c r="B19" s="261">
        <v>17.059999999999999</v>
      </c>
      <c r="C19" s="17">
        <v>896</v>
      </c>
      <c r="D19" s="545">
        <v>18.36</v>
      </c>
      <c r="E19" s="261">
        <v>17.670000000000002</v>
      </c>
      <c r="F19" s="17">
        <v>883</v>
      </c>
      <c r="G19" s="545">
        <v>19.23</v>
      </c>
    </row>
    <row r="20" spans="1:7" s="256" customFormat="1">
      <c r="A20" s="791" t="s">
        <v>942</v>
      </c>
      <c r="B20" s="261">
        <v>36.340000000000003</v>
      </c>
      <c r="C20" s="17">
        <v>431</v>
      </c>
      <c r="D20" s="545">
        <v>39.17</v>
      </c>
      <c r="E20" s="345" t="s">
        <v>560</v>
      </c>
      <c r="F20" s="345" t="s">
        <v>560</v>
      </c>
      <c r="G20" s="345" t="s">
        <v>560</v>
      </c>
    </row>
    <row r="21" spans="1:7" s="256" customFormat="1">
      <c r="B21" s="78"/>
      <c r="C21" s="78"/>
    </row>
    <row r="22" spans="1:7" s="256" customFormat="1" ht="18">
      <c r="A22" s="685" t="s">
        <v>843</v>
      </c>
      <c r="B22" s="78"/>
      <c r="C22" s="78"/>
    </row>
    <row r="23" spans="1:7" s="256" customFormat="1" ht="14.25">
      <c r="A23" s="103"/>
      <c r="B23" s="78"/>
      <c r="C23" s="78"/>
    </row>
    <row r="24" spans="1:7" s="256" customFormat="1"/>
    <row r="25" spans="1:7" s="256" customFormat="1">
      <c r="A25" s="278" t="s">
        <v>944</v>
      </c>
      <c r="B25" s="278"/>
      <c r="C25" s="278"/>
      <c r="D25" s="278"/>
      <c r="E25" s="278"/>
    </row>
    <row r="26" spans="1:7" s="256" customFormat="1">
      <c r="A26" s="256" t="s">
        <v>943</v>
      </c>
    </row>
    <row r="27" spans="1:7" s="256" customFormat="1"/>
    <row r="28" spans="1:7" s="256" customFormat="1"/>
    <row r="29" spans="1:7" s="256" customFormat="1"/>
    <row r="30" spans="1:7" s="256" customFormat="1"/>
    <row r="31" spans="1:7" s="256" customFormat="1"/>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sheetData>
  <mergeCells count="2">
    <mergeCell ref="A5:G5"/>
    <mergeCell ref="A4:G4"/>
  </mergeCells>
  <hyperlinks>
    <hyperlink ref="D1" location="Contents!A1" display="Innholdsfortegnelse" xr:uid="{CECA8D17-CAC1-4DCA-AAB1-72F109A6E8B9}"/>
  </hyperlinks>
  <pageMargins left="0.74803149606299213" right="0.74803149606299213" top="0.98425196850393704" bottom="0.98425196850393704" header="0.51181102362204722" footer="0.51181102362204722"/>
  <pageSetup paperSize="9" scale="42" fitToHeight="2" orientation="portrait" r:id="rId1"/>
  <headerFooter>
    <oddHeader>&amp;R&amp;"Calibri"&amp;12&amp;KFF9100F O R T R O L I G&amp;1#</oddHeader>
    <oddFooter>&amp;R&amp;A&amp;L&amp;1#&amp;"Calibri"&amp;12&amp;KFF9100F O R T R O L I G</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153"/>
  <sheetViews>
    <sheetView zoomScale="80" zoomScaleNormal="80" workbookViewId="0">
      <selection activeCell="E1" sqref="E1"/>
    </sheetView>
  </sheetViews>
  <sheetFormatPr baseColWidth="10" defaultRowHeight="12.75"/>
  <cols>
    <col min="1" max="1" width="36.125" style="278" bestFit="1" customWidth="1"/>
    <col min="2" max="2" width="103" style="278" customWidth="1"/>
    <col min="3" max="3" width="32.5" style="278" customWidth="1"/>
    <col min="4" max="4" width="45.25" style="278" customWidth="1"/>
    <col min="5" max="5" width="32.5" style="278" customWidth="1"/>
    <col min="6" max="6" width="11" style="278"/>
    <col min="7" max="16384" width="11" style="207"/>
  </cols>
  <sheetData>
    <row r="1" spans="1:5" ht="21">
      <c r="A1" s="544" t="s">
        <v>597</v>
      </c>
      <c r="B1" s="693"/>
      <c r="C1" s="693"/>
      <c r="D1" s="693"/>
      <c r="E1" s="881" t="s">
        <v>213</v>
      </c>
    </row>
    <row r="2" spans="1:5">
      <c r="A2" s="693"/>
      <c r="B2" s="693"/>
      <c r="C2" s="693"/>
      <c r="D2" s="693"/>
      <c r="E2" s="693"/>
    </row>
    <row r="3" spans="1:5">
      <c r="A3" s="693"/>
      <c r="B3" s="693"/>
      <c r="C3" s="693"/>
      <c r="D3" s="693"/>
      <c r="E3" s="693"/>
    </row>
    <row r="4" spans="1:5" ht="13.5" thickBot="1">
      <c r="A4" s="346"/>
      <c r="B4" s="347" t="s">
        <v>239</v>
      </c>
      <c r="C4" s="348" t="s">
        <v>240</v>
      </c>
      <c r="D4" s="349" t="s">
        <v>241</v>
      </c>
      <c r="E4" s="348" t="s">
        <v>242</v>
      </c>
    </row>
    <row r="5" spans="1:5">
      <c r="A5" s="760">
        <v>1</v>
      </c>
      <c r="B5" s="693" t="s">
        <v>243</v>
      </c>
      <c r="C5" s="17">
        <v>7980607.6880000001</v>
      </c>
      <c r="D5" s="761" t="s">
        <v>244</v>
      </c>
      <c r="E5" s="345" t="s">
        <v>245</v>
      </c>
    </row>
    <row r="6" spans="1:5">
      <c r="A6" s="760"/>
      <c r="B6" s="693" t="s">
        <v>246</v>
      </c>
      <c r="C6" s="17">
        <v>7980607.6880000001</v>
      </c>
      <c r="D6" s="762"/>
      <c r="E6" s="345" t="s">
        <v>245</v>
      </c>
    </row>
    <row r="7" spans="1:5">
      <c r="A7" s="760"/>
      <c r="B7" s="693" t="s">
        <v>247</v>
      </c>
      <c r="C7" s="17"/>
      <c r="D7" s="762"/>
      <c r="E7" s="345" t="s">
        <v>245</v>
      </c>
    </row>
    <row r="8" spans="1:5">
      <c r="A8" s="760"/>
      <c r="B8" s="693" t="s">
        <v>248</v>
      </c>
      <c r="C8" s="17"/>
      <c r="D8" s="762"/>
      <c r="E8" s="345" t="s">
        <v>245</v>
      </c>
    </row>
    <row r="9" spans="1:5">
      <c r="A9" s="760">
        <v>2</v>
      </c>
      <c r="B9" s="763" t="s">
        <v>249</v>
      </c>
      <c r="C9" s="17">
        <v>14781399.363</v>
      </c>
      <c r="D9" s="345" t="s">
        <v>250</v>
      </c>
      <c r="E9" s="345" t="s">
        <v>245</v>
      </c>
    </row>
    <row r="10" spans="1:5">
      <c r="A10" s="760">
        <v>3</v>
      </c>
      <c r="B10" s="763" t="s">
        <v>251</v>
      </c>
      <c r="C10" s="17">
        <v>-528015.86699999997</v>
      </c>
      <c r="D10" s="764" t="s">
        <v>252</v>
      </c>
      <c r="E10" s="345" t="s">
        <v>245</v>
      </c>
    </row>
    <row r="11" spans="1:5">
      <c r="A11" s="760" t="s">
        <v>884</v>
      </c>
      <c r="B11" s="693" t="s">
        <v>253</v>
      </c>
      <c r="C11" s="17"/>
      <c r="D11" s="762" t="s">
        <v>254</v>
      </c>
      <c r="E11" s="345" t="s">
        <v>245</v>
      </c>
    </row>
    <row r="12" spans="1:5" ht="12.75" customHeight="1">
      <c r="A12" s="760">
        <v>4</v>
      </c>
      <c r="B12" s="763" t="s">
        <v>255</v>
      </c>
      <c r="C12" s="17"/>
      <c r="D12" s="762"/>
      <c r="E12" s="345" t="s">
        <v>245</v>
      </c>
    </row>
    <row r="13" spans="1:5" ht="12.75" customHeight="1">
      <c r="A13" s="760"/>
      <c r="B13" s="763" t="s">
        <v>256</v>
      </c>
      <c r="C13" s="17"/>
      <c r="D13" s="762"/>
      <c r="E13" s="345" t="s">
        <v>245</v>
      </c>
    </row>
    <row r="14" spans="1:5">
      <c r="A14" s="760">
        <v>5</v>
      </c>
      <c r="B14" s="693" t="s">
        <v>257</v>
      </c>
      <c r="C14" s="17">
        <v>0</v>
      </c>
      <c r="D14" s="762">
        <v>84</v>
      </c>
      <c r="E14" s="345" t="s">
        <v>245</v>
      </c>
    </row>
    <row r="15" spans="1:5" ht="12.75" customHeight="1">
      <c r="A15" s="760" t="s">
        <v>885</v>
      </c>
      <c r="B15" s="763" t="s">
        <v>258</v>
      </c>
      <c r="C15" s="17">
        <v>1132369.3470000001</v>
      </c>
      <c r="D15" s="762" t="s">
        <v>259</v>
      </c>
      <c r="E15" s="345" t="s">
        <v>245</v>
      </c>
    </row>
    <row r="16" spans="1:5">
      <c r="A16" s="760">
        <v>6</v>
      </c>
      <c r="B16" s="765" t="s">
        <v>260</v>
      </c>
      <c r="C16" s="17">
        <f>SUM(C6:C15)</f>
        <v>23366360.530999999</v>
      </c>
      <c r="D16" s="764" t="s">
        <v>261</v>
      </c>
      <c r="E16" s="345" t="s">
        <v>245</v>
      </c>
    </row>
    <row r="17" spans="1:5">
      <c r="A17" s="872"/>
      <c r="B17" s="872"/>
      <c r="C17" s="872"/>
      <c r="D17" s="872"/>
      <c r="E17" s="872"/>
    </row>
    <row r="18" spans="1:5" ht="13.5" thickBot="1">
      <c r="A18" s="346"/>
      <c r="B18" s="330" t="s">
        <v>262</v>
      </c>
      <c r="C18" s="330"/>
      <c r="D18" s="330"/>
      <c r="E18" s="330"/>
    </row>
    <row r="19" spans="1:5" ht="12.75" customHeight="1">
      <c r="A19" s="760">
        <v>7</v>
      </c>
      <c r="B19" s="763" t="s">
        <v>263</v>
      </c>
      <c r="C19" s="17">
        <v>-65451.616999999998</v>
      </c>
      <c r="D19" s="762" t="s">
        <v>264</v>
      </c>
      <c r="E19" s="345" t="s">
        <v>245</v>
      </c>
    </row>
    <row r="20" spans="1:5" ht="12.75" customHeight="1">
      <c r="A20" s="760">
        <v>8</v>
      </c>
      <c r="B20" s="763" t="s">
        <v>265</v>
      </c>
      <c r="C20" s="17">
        <f>-531789.339-33108.551</f>
        <v>-564897.89</v>
      </c>
      <c r="D20" s="761" t="s">
        <v>266</v>
      </c>
      <c r="E20" s="345" t="s">
        <v>245</v>
      </c>
    </row>
    <row r="21" spans="1:5">
      <c r="A21" s="760">
        <v>9</v>
      </c>
      <c r="B21" s="763" t="s">
        <v>267</v>
      </c>
      <c r="C21" s="17"/>
      <c r="D21" s="345"/>
      <c r="E21" s="345" t="s">
        <v>245</v>
      </c>
    </row>
    <row r="22" spans="1:5" ht="12.75" customHeight="1">
      <c r="A22" s="760">
        <v>10</v>
      </c>
      <c r="B22" s="763" t="s">
        <v>268</v>
      </c>
      <c r="C22" s="17">
        <v>0</v>
      </c>
      <c r="D22" s="764" t="s">
        <v>269</v>
      </c>
      <c r="E22" s="345" t="s">
        <v>245</v>
      </c>
    </row>
    <row r="23" spans="1:5" ht="12.75" customHeight="1">
      <c r="A23" s="760">
        <v>11</v>
      </c>
      <c r="B23" s="763" t="s">
        <v>270</v>
      </c>
      <c r="C23" s="17">
        <v>0</v>
      </c>
      <c r="D23" s="762" t="s">
        <v>271</v>
      </c>
      <c r="E23" s="345" t="s">
        <v>245</v>
      </c>
    </row>
    <row r="24" spans="1:5" ht="12.75" customHeight="1">
      <c r="A24" s="760">
        <v>12</v>
      </c>
      <c r="B24" s="766" t="s">
        <v>272</v>
      </c>
      <c r="C24" s="17">
        <v>-116574.13800000001</v>
      </c>
      <c r="D24" s="764" t="s">
        <v>273</v>
      </c>
      <c r="E24" s="345" t="s">
        <v>245</v>
      </c>
    </row>
    <row r="25" spans="1:5" ht="12.75" customHeight="1">
      <c r="A25" s="760">
        <v>13</v>
      </c>
      <c r="B25" s="763" t="s">
        <v>274</v>
      </c>
      <c r="C25" s="17">
        <v>0</v>
      </c>
      <c r="D25" s="762" t="s">
        <v>275</v>
      </c>
      <c r="E25" s="345" t="s">
        <v>245</v>
      </c>
    </row>
    <row r="26" spans="1:5" ht="12.75" customHeight="1">
      <c r="A26" s="760">
        <v>14</v>
      </c>
      <c r="B26" s="763" t="s">
        <v>276</v>
      </c>
      <c r="C26" s="17">
        <v>0</v>
      </c>
      <c r="D26" s="761" t="s">
        <v>277</v>
      </c>
      <c r="E26" s="345" t="s">
        <v>245</v>
      </c>
    </row>
    <row r="27" spans="1:5">
      <c r="A27" s="760">
        <v>15</v>
      </c>
      <c r="B27" s="763" t="s">
        <v>278</v>
      </c>
      <c r="C27" s="17">
        <v>0</v>
      </c>
      <c r="D27" s="761" t="s">
        <v>279</v>
      </c>
      <c r="E27" s="345" t="s">
        <v>245</v>
      </c>
    </row>
    <row r="28" spans="1:5" ht="12.75" customHeight="1">
      <c r="A28" s="760">
        <v>16</v>
      </c>
      <c r="B28" s="763" t="s">
        <v>280</v>
      </c>
      <c r="C28" s="17">
        <v>0</v>
      </c>
      <c r="D28" s="761" t="s">
        <v>281</v>
      </c>
      <c r="E28" s="345" t="s">
        <v>245</v>
      </c>
    </row>
    <row r="29" spans="1:5" ht="12.75" customHeight="1">
      <c r="A29" s="760">
        <v>17</v>
      </c>
      <c r="B29" s="766" t="s">
        <v>282</v>
      </c>
      <c r="C29" s="17">
        <v>0</v>
      </c>
      <c r="D29" s="764" t="s">
        <v>283</v>
      </c>
      <c r="E29" s="345" t="s">
        <v>245</v>
      </c>
    </row>
    <row r="30" spans="1:5" ht="25.5" customHeight="1">
      <c r="A30" s="760">
        <v>18</v>
      </c>
      <c r="B30" s="766" t="s">
        <v>284</v>
      </c>
      <c r="C30" s="17">
        <v>0</v>
      </c>
      <c r="D30" s="764" t="s">
        <v>285</v>
      </c>
      <c r="E30" s="345" t="s">
        <v>245</v>
      </c>
    </row>
    <row r="31" spans="1:5" ht="25.5" customHeight="1">
      <c r="A31" s="760">
        <v>19</v>
      </c>
      <c r="B31" s="763" t="s">
        <v>286</v>
      </c>
      <c r="C31" s="17">
        <v>0</v>
      </c>
      <c r="D31" s="764" t="s">
        <v>287</v>
      </c>
      <c r="E31" s="345" t="s">
        <v>245</v>
      </c>
    </row>
    <row r="32" spans="1:5">
      <c r="A32" s="760">
        <v>20</v>
      </c>
      <c r="B32" s="763" t="s">
        <v>267</v>
      </c>
      <c r="C32" s="17"/>
      <c r="D32" s="345"/>
      <c r="E32" s="345" t="s">
        <v>245</v>
      </c>
    </row>
    <row r="33" spans="1:5">
      <c r="A33" s="760" t="s">
        <v>288</v>
      </c>
      <c r="B33" s="763" t="s">
        <v>289</v>
      </c>
      <c r="C33" s="17">
        <f>-169550.733-149159.873</f>
        <v>-318710.60600000003</v>
      </c>
      <c r="D33" s="762" t="s">
        <v>290</v>
      </c>
      <c r="E33" s="345" t="s">
        <v>245</v>
      </c>
    </row>
    <row r="34" spans="1:5" ht="12.75" customHeight="1">
      <c r="A34" s="767" t="s">
        <v>291</v>
      </c>
      <c r="B34" s="763" t="s">
        <v>292</v>
      </c>
      <c r="C34" s="17"/>
      <c r="D34" s="761" t="s">
        <v>293</v>
      </c>
      <c r="E34" s="345" t="s">
        <v>245</v>
      </c>
    </row>
    <row r="35" spans="1:5" ht="13.5" customHeight="1">
      <c r="A35" s="767" t="s">
        <v>294</v>
      </c>
      <c r="B35" s="766" t="s">
        <v>295</v>
      </c>
      <c r="C35" s="17">
        <v>0</v>
      </c>
      <c r="D35" s="761" t="s">
        <v>296</v>
      </c>
      <c r="E35" s="345" t="s">
        <v>245</v>
      </c>
    </row>
    <row r="36" spans="1:5" ht="12.75" customHeight="1">
      <c r="A36" s="767" t="s">
        <v>297</v>
      </c>
      <c r="B36" s="763" t="s">
        <v>298</v>
      </c>
      <c r="C36" s="17">
        <v>0</v>
      </c>
      <c r="D36" s="764" t="s">
        <v>299</v>
      </c>
      <c r="E36" s="345" t="s">
        <v>245</v>
      </c>
    </row>
    <row r="37" spans="1:5" ht="12.75" customHeight="1">
      <c r="A37" s="760">
        <v>21</v>
      </c>
      <c r="B37" s="763" t="s">
        <v>300</v>
      </c>
      <c r="C37" s="17">
        <v>0</v>
      </c>
      <c r="D37" s="764" t="s">
        <v>301</v>
      </c>
      <c r="E37" s="345" t="s">
        <v>245</v>
      </c>
    </row>
    <row r="38" spans="1:5" ht="12.75" customHeight="1">
      <c r="A38" s="760">
        <v>22</v>
      </c>
      <c r="B38" s="763" t="s">
        <v>302</v>
      </c>
      <c r="C38" s="17">
        <v>0</v>
      </c>
      <c r="D38" s="762" t="s">
        <v>303</v>
      </c>
      <c r="E38" s="345" t="s">
        <v>245</v>
      </c>
    </row>
    <row r="39" spans="1:5" ht="12.75" customHeight="1">
      <c r="A39" s="760">
        <v>23</v>
      </c>
      <c r="B39" s="763" t="s">
        <v>304</v>
      </c>
      <c r="C39" s="17">
        <v>0</v>
      </c>
      <c r="D39" s="764" t="s">
        <v>305</v>
      </c>
      <c r="E39" s="345" t="s">
        <v>245</v>
      </c>
    </row>
    <row r="40" spans="1:5">
      <c r="A40" s="760">
        <v>24</v>
      </c>
      <c r="B40" s="763" t="s">
        <v>267</v>
      </c>
      <c r="C40" s="17"/>
      <c r="D40" s="345"/>
      <c r="E40" s="345" t="s">
        <v>245</v>
      </c>
    </row>
    <row r="41" spans="1:5" ht="12" customHeight="1">
      <c r="A41" s="760">
        <v>25</v>
      </c>
      <c r="B41" s="763" t="s">
        <v>306</v>
      </c>
      <c r="C41" s="17">
        <v>0</v>
      </c>
      <c r="D41" s="761" t="s">
        <v>301</v>
      </c>
      <c r="E41" s="345" t="s">
        <v>245</v>
      </c>
    </row>
    <row r="42" spans="1:5" ht="12.75" customHeight="1">
      <c r="A42" s="767" t="s">
        <v>307</v>
      </c>
      <c r="B42" s="763" t="s">
        <v>308</v>
      </c>
      <c r="C42" s="17">
        <v>0</v>
      </c>
      <c r="D42" s="762" t="s">
        <v>309</v>
      </c>
      <c r="E42" s="345" t="s">
        <v>245</v>
      </c>
    </row>
    <row r="43" spans="1:5" ht="12.75" customHeight="1">
      <c r="A43" s="767" t="s">
        <v>310</v>
      </c>
      <c r="B43" s="763" t="s">
        <v>886</v>
      </c>
      <c r="C43" s="17">
        <v>0</v>
      </c>
      <c r="D43" s="762" t="s">
        <v>311</v>
      </c>
      <c r="E43" s="345" t="s">
        <v>245</v>
      </c>
    </row>
    <row r="44" spans="1:5" ht="12.75" customHeight="1">
      <c r="A44" s="760">
        <v>26</v>
      </c>
      <c r="B44" s="763" t="s">
        <v>887</v>
      </c>
      <c r="C44" s="17">
        <v>0</v>
      </c>
      <c r="D44" s="761" t="s">
        <v>312</v>
      </c>
      <c r="E44" s="345" t="s">
        <v>245</v>
      </c>
    </row>
    <row r="45" spans="1:5" ht="12.75" customHeight="1">
      <c r="A45" s="767" t="s">
        <v>313</v>
      </c>
      <c r="B45" s="763" t="s">
        <v>888</v>
      </c>
      <c r="C45" s="17">
        <v>0</v>
      </c>
      <c r="D45" s="345"/>
      <c r="E45" s="345" t="s">
        <v>245</v>
      </c>
    </row>
    <row r="46" spans="1:5">
      <c r="A46" s="693"/>
      <c r="B46" s="763" t="s">
        <v>314</v>
      </c>
      <c r="C46" s="17"/>
      <c r="D46" s="345"/>
      <c r="E46" s="345" t="s">
        <v>245</v>
      </c>
    </row>
    <row r="47" spans="1:5">
      <c r="A47" s="693"/>
      <c r="B47" s="763" t="s">
        <v>315</v>
      </c>
      <c r="C47" s="17"/>
      <c r="D47" s="345"/>
      <c r="E47" s="345" t="s">
        <v>245</v>
      </c>
    </row>
    <row r="48" spans="1:5">
      <c r="A48" s="693"/>
      <c r="B48" s="763" t="s">
        <v>316</v>
      </c>
      <c r="C48" s="17"/>
      <c r="D48" s="345">
        <v>468</v>
      </c>
      <c r="E48" s="345" t="s">
        <v>245</v>
      </c>
    </row>
    <row r="49" spans="1:5">
      <c r="A49" s="693"/>
      <c r="B49" s="763" t="s">
        <v>317</v>
      </c>
      <c r="C49" s="17"/>
      <c r="D49" s="762">
        <v>468</v>
      </c>
      <c r="E49" s="345" t="s">
        <v>245</v>
      </c>
    </row>
    <row r="50" spans="1:5" ht="12.75" customHeight="1">
      <c r="A50" s="767" t="s">
        <v>318</v>
      </c>
      <c r="B50" s="763" t="s">
        <v>319</v>
      </c>
      <c r="C50" s="17"/>
      <c r="D50" s="345"/>
      <c r="E50" s="345" t="s">
        <v>245</v>
      </c>
    </row>
    <row r="51" spans="1:5">
      <c r="A51" s="693"/>
      <c r="B51" s="763" t="s">
        <v>320</v>
      </c>
      <c r="C51" s="17"/>
      <c r="D51" s="345"/>
      <c r="E51" s="345" t="s">
        <v>245</v>
      </c>
    </row>
    <row r="52" spans="1:5" ht="12.75" customHeight="1">
      <c r="A52" s="760">
        <v>27</v>
      </c>
      <c r="B52" s="763" t="s">
        <v>889</v>
      </c>
      <c r="C52" s="17">
        <v>0</v>
      </c>
      <c r="D52" s="764" t="s">
        <v>321</v>
      </c>
      <c r="E52" s="345" t="s">
        <v>245</v>
      </c>
    </row>
    <row r="53" spans="1:5">
      <c r="A53" s="760">
        <v>28</v>
      </c>
      <c r="B53" s="556" t="s">
        <v>890</v>
      </c>
      <c r="C53" s="17">
        <f>SUM(C19:C45)</f>
        <v>-1065634.2510000002</v>
      </c>
      <c r="D53" s="761" t="s">
        <v>322</v>
      </c>
      <c r="E53" s="345" t="s">
        <v>245</v>
      </c>
    </row>
    <row r="54" spans="1:5" ht="12.75" customHeight="1">
      <c r="A54" s="760">
        <v>29</v>
      </c>
      <c r="B54" s="556" t="s">
        <v>891</v>
      </c>
      <c r="C54" s="17">
        <f>C16+C53</f>
        <v>22300726.280000001</v>
      </c>
      <c r="D54" s="345" t="s">
        <v>323</v>
      </c>
      <c r="E54" s="345" t="s">
        <v>245</v>
      </c>
    </row>
    <row r="55" spans="1:5" ht="12.75" customHeight="1">
      <c r="A55" s="760"/>
      <c r="B55" s="556"/>
      <c r="C55" s="17"/>
      <c r="D55" s="768"/>
      <c r="E55" s="693"/>
    </row>
    <row r="56" spans="1:5" ht="13.5" thickBot="1">
      <c r="A56" s="346"/>
      <c r="B56" s="330" t="s">
        <v>324</v>
      </c>
      <c r="C56" s="357"/>
      <c r="D56" s="330"/>
      <c r="E56" s="330"/>
    </row>
    <row r="57" spans="1:5">
      <c r="A57" s="760">
        <v>30</v>
      </c>
      <c r="B57" s="693" t="s">
        <v>243</v>
      </c>
      <c r="C57" s="17">
        <v>1950763.0460000001</v>
      </c>
      <c r="D57" s="345" t="s">
        <v>325</v>
      </c>
      <c r="E57" s="345" t="s">
        <v>245</v>
      </c>
    </row>
    <row r="58" spans="1:5" ht="12.75" customHeight="1">
      <c r="A58" s="760">
        <v>31</v>
      </c>
      <c r="B58" s="763" t="s">
        <v>326</v>
      </c>
      <c r="C58" s="17">
        <v>1950763.0460000001</v>
      </c>
      <c r="D58" s="345"/>
      <c r="E58" s="345" t="s">
        <v>245</v>
      </c>
    </row>
    <row r="59" spans="1:5" ht="12.75" customHeight="1">
      <c r="A59" s="760">
        <v>32</v>
      </c>
      <c r="B59" s="763" t="s">
        <v>327</v>
      </c>
      <c r="C59" s="791"/>
      <c r="D59" s="345"/>
      <c r="E59" s="345" t="s">
        <v>245</v>
      </c>
    </row>
    <row r="60" spans="1:5">
      <c r="A60" s="760">
        <v>33</v>
      </c>
      <c r="B60" s="763" t="s">
        <v>328</v>
      </c>
      <c r="C60" s="17"/>
      <c r="D60" s="345" t="s">
        <v>329</v>
      </c>
      <c r="E60" s="345" t="s">
        <v>245</v>
      </c>
    </row>
    <row r="61" spans="1:5" ht="12.75" customHeight="1">
      <c r="A61" s="760">
        <v>34</v>
      </c>
      <c r="B61" s="763" t="s">
        <v>330</v>
      </c>
      <c r="C61" s="17"/>
      <c r="D61" s="345" t="s">
        <v>331</v>
      </c>
      <c r="E61" s="345" t="s">
        <v>245</v>
      </c>
    </row>
    <row r="62" spans="1:5">
      <c r="A62" s="760">
        <v>35</v>
      </c>
      <c r="B62" s="693" t="s">
        <v>332</v>
      </c>
      <c r="C62" s="17"/>
      <c r="D62" s="345"/>
      <c r="E62" s="345" t="s">
        <v>245</v>
      </c>
    </row>
    <row r="63" spans="1:5">
      <c r="A63" s="760">
        <v>36</v>
      </c>
      <c r="B63" s="556" t="s">
        <v>333</v>
      </c>
      <c r="C63" s="17">
        <f>C57+C60</f>
        <v>1950763.0460000001</v>
      </c>
      <c r="D63" s="761" t="s">
        <v>334</v>
      </c>
      <c r="E63" s="345" t="s">
        <v>245</v>
      </c>
    </row>
    <row r="64" spans="1:5">
      <c r="A64" s="760"/>
      <c r="B64" s="769"/>
      <c r="C64" s="17"/>
      <c r="D64" s="770"/>
      <c r="E64" s="693"/>
    </row>
    <row r="65" spans="1:5" ht="12.75" customHeight="1" thickBot="1">
      <c r="A65" s="346"/>
      <c r="B65" s="330" t="s">
        <v>335</v>
      </c>
      <c r="C65" s="357"/>
      <c r="D65" s="330"/>
      <c r="E65" s="330"/>
    </row>
    <row r="66" spans="1:5" ht="12.75" customHeight="1">
      <c r="A66" s="760">
        <v>37</v>
      </c>
      <c r="B66" s="763" t="s">
        <v>336</v>
      </c>
      <c r="C66" s="17">
        <v>0</v>
      </c>
      <c r="D66" s="761" t="s">
        <v>337</v>
      </c>
      <c r="E66" s="345" t="s">
        <v>245</v>
      </c>
    </row>
    <row r="67" spans="1:5" ht="12.75" customHeight="1">
      <c r="A67" s="760">
        <v>38</v>
      </c>
      <c r="B67" s="763" t="s">
        <v>338</v>
      </c>
      <c r="C67" s="17">
        <v>0</v>
      </c>
      <c r="D67" s="762" t="s">
        <v>339</v>
      </c>
      <c r="E67" s="345" t="s">
        <v>245</v>
      </c>
    </row>
    <row r="68" spans="1:5" ht="24.75" customHeight="1">
      <c r="A68" s="760">
        <v>39</v>
      </c>
      <c r="B68" s="766" t="s">
        <v>340</v>
      </c>
      <c r="C68" s="17">
        <v>0</v>
      </c>
      <c r="D68" s="764" t="s">
        <v>341</v>
      </c>
      <c r="E68" s="345" t="s">
        <v>245</v>
      </c>
    </row>
    <row r="69" spans="1:5" ht="25.5" customHeight="1">
      <c r="A69" s="760">
        <v>40</v>
      </c>
      <c r="B69" s="766" t="s">
        <v>342</v>
      </c>
      <c r="C69" s="17">
        <v>0</v>
      </c>
      <c r="D69" s="764" t="s">
        <v>343</v>
      </c>
      <c r="E69" s="345" t="s">
        <v>245</v>
      </c>
    </row>
    <row r="70" spans="1:5" ht="12.75" customHeight="1">
      <c r="A70" s="760">
        <v>41</v>
      </c>
      <c r="B70" s="763" t="s">
        <v>344</v>
      </c>
      <c r="C70" s="17">
        <v>0</v>
      </c>
      <c r="D70" s="761" t="s">
        <v>345</v>
      </c>
      <c r="E70" s="345" t="s">
        <v>245</v>
      </c>
    </row>
    <row r="71" spans="1:5" ht="12.75" customHeight="1">
      <c r="A71" s="767" t="s">
        <v>346</v>
      </c>
      <c r="B71" s="763" t="s">
        <v>347</v>
      </c>
      <c r="C71" s="17">
        <v>0</v>
      </c>
      <c r="D71" s="764" t="s">
        <v>348</v>
      </c>
      <c r="E71" s="345" t="s">
        <v>245</v>
      </c>
    </row>
    <row r="72" spans="1:5">
      <c r="A72" s="693"/>
      <c r="B72" s="693" t="s">
        <v>349</v>
      </c>
      <c r="C72" s="17"/>
      <c r="D72" s="345"/>
      <c r="E72" s="693"/>
    </row>
    <row r="73" spans="1:5" ht="12.75" customHeight="1">
      <c r="A73" s="767" t="s">
        <v>350</v>
      </c>
      <c r="B73" s="763" t="s">
        <v>351</v>
      </c>
      <c r="C73" s="17"/>
      <c r="D73" s="345"/>
      <c r="E73" s="693"/>
    </row>
    <row r="74" spans="1:5">
      <c r="A74" s="693"/>
      <c r="B74" s="763" t="s">
        <v>349</v>
      </c>
      <c r="C74" s="17"/>
      <c r="D74" s="345"/>
      <c r="E74" s="693"/>
    </row>
    <row r="75" spans="1:5" ht="12.75" customHeight="1">
      <c r="A75" s="767" t="s">
        <v>352</v>
      </c>
      <c r="B75" s="763" t="s">
        <v>353</v>
      </c>
      <c r="C75" s="17"/>
      <c r="D75" s="345"/>
      <c r="E75" s="693"/>
    </row>
    <row r="76" spans="1:5" ht="12.75" customHeight="1">
      <c r="A76" s="693"/>
      <c r="B76" s="763" t="s">
        <v>354</v>
      </c>
      <c r="C76" s="17"/>
      <c r="D76" s="345"/>
      <c r="E76" s="693"/>
    </row>
    <row r="77" spans="1:5">
      <c r="A77" s="693"/>
      <c r="B77" s="763" t="s">
        <v>355</v>
      </c>
      <c r="C77" s="17"/>
      <c r="D77" s="345"/>
      <c r="E77" s="693"/>
    </row>
    <row r="78" spans="1:5">
      <c r="A78" s="693"/>
      <c r="B78" s="763" t="s">
        <v>320</v>
      </c>
      <c r="C78" s="17"/>
      <c r="D78" s="345"/>
      <c r="E78" s="693"/>
    </row>
    <row r="79" spans="1:5">
      <c r="A79" s="760">
        <v>42</v>
      </c>
      <c r="B79" s="763" t="s">
        <v>356</v>
      </c>
      <c r="C79" s="17">
        <v>0</v>
      </c>
      <c r="D79" s="345" t="s">
        <v>357</v>
      </c>
      <c r="E79" s="345" t="s">
        <v>245</v>
      </c>
    </row>
    <row r="80" spans="1:5">
      <c r="A80" s="760">
        <v>43</v>
      </c>
      <c r="B80" s="765" t="s">
        <v>358</v>
      </c>
      <c r="C80" s="17">
        <v>0</v>
      </c>
      <c r="D80" s="761" t="s">
        <v>359</v>
      </c>
      <c r="E80" s="345" t="s">
        <v>245</v>
      </c>
    </row>
    <row r="81" spans="1:5" ht="12.75" customHeight="1">
      <c r="A81" s="760">
        <v>44</v>
      </c>
      <c r="B81" s="765" t="s">
        <v>360</v>
      </c>
      <c r="C81" s="17">
        <f>C63+C80</f>
        <v>1950763.0460000001</v>
      </c>
      <c r="D81" s="761" t="s">
        <v>361</v>
      </c>
      <c r="E81" s="345" t="s">
        <v>245</v>
      </c>
    </row>
    <row r="82" spans="1:5" ht="12" customHeight="1">
      <c r="A82" s="760">
        <v>45</v>
      </c>
      <c r="B82" s="765" t="s">
        <v>362</v>
      </c>
      <c r="C82" s="17">
        <f>C54+C81</f>
        <v>24251489.326000001</v>
      </c>
      <c r="D82" s="761" t="s">
        <v>363</v>
      </c>
      <c r="E82" s="345" t="s">
        <v>245</v>
      </c>
    </row>
    <row r="83" spans="1:5">
      <c r="A83" s="760"/>
      <c r="B83" s="765"/>
      <c r="C83" s="17"/>
      <c r="D83" s="770"/>
      <c r="E83" s="693"/>
    </row>
    <row r="84" spans="1:5" ht="12.75" customHeight="1" thickBot="1">
      <c r="A84" s="346"/>
      <c r="B84" s="330" t="s">
        <v>364</v>
      </c>
      <c r="C84" s="357"/>
      <c r="D84" s="330"/>
      <c r="E84" s="330"/>
    </row>
    <row r="85" spans="1:5">
      <c r="A85" s="760">
        <v>46</v>
      </c>
      <c r="B85" s="763" t="s">
        <v>243</v>
      </c>
      <c r="C85" s="17">
        <v>2236781.8339999998</v>
      </c>
      <c r="D85" s="345" t="s">
        <v>365</v>
      </c>
      <c r="E85" s="345" t="s">
        <v>245</v>
      </c>
    </row>
    <row r="86" spans="1:5">
      <c r="A86" s="760">
        <v>47</v>
      </c>
      <c r="B86" s="763" t="s">
        <v>366</v>
      </c>
      <c r="C86" s="17">
        <v>0</v>
      </c>
      <c r="D86" s="345" t="s">
        <v>367</v>
      </c>
      <c r="E86" s="345" t="s">
        <v>245</v>
      </c>
    </row>
    <row r="87" spans="1:5" ht="12.75" customHeight="1">
      <c r="A87" s="693"/>
      <c r="B87" s="763" t="s">
        <v>368</v>
      </c>
      <c r="C87" s="17"/>
      <c r="D87" s="345"/>
      <c r="E87" s="345" t="s">
        <v>245</v>
      </c>
    </row>
    <row r="88" spans="1:5" ht="12.75" customHeight="1">
      <c r="A88" s="760">
        <v>48</v>
      </c>
      <c r="B88" s="763" t="s">
        <v>369</v>
      </c>
      <c r="C88" s="17">
        <v>0</v>
      </c>
      <c r="D88" s="762" t="s">
        <v>370</v>
      </c>
      <c r="E88" s="345" t="s">
        <v>245</v>
      </c>
    </row>
    <row r="89" spans="1:5">
      <c r="A89" s="760">
        <v>49</v>
      </c>
      <c r="B89" s="766" t="s">
        <v>332</v>
      </c>
      <c r="C89" s="17"/>
      <c r="D89" s="345"/>
      <c r="E89" s="345" t="s">
        <v>245</v>
      </c>
    </row>
    <row r="90" spans="1:5">
      <c r="A90" s="760">
        <v>50</v>
      </c>
      <c r="B90" s="763" t="s">
        <v>371</v>
      </c>
      <c r="C90" s="17">
        <v>0</v>
      </c>
      <c r="D90" s="345" t="s">
        <v>372</v>
      </c>
      <c r="E90" s="345" t="s">
        <v>245</v>
      </c>
    </row>
    <row r="91" spans="1:5">
      <c r="A91" s="760">
        <v>51</v>
      </c>
      <c r="B91" s="765" t="s">
        <v>373</v>
      </c>
      <c r="C91" s="17">
        <f>SUM(C85:C90)</f>
        <v>2236781.8339999998</v>
      </c>
      <c r="D91" s="761" t="s">
        <v>374</v>
      </c>
      <c r="E91" s="345" t="s">
        <v>245</v>
      </c>
    </row>
    <row r="92" spans="1:5">
      <c r="A92" s="760"/>
      <c r="B92" s="765"/>
      <c r="C92" s="17"/>
      <c r="D92" s="770"/>
      <c r="E92" s="693"/>
    </row>
    <row r="93" spans="1:5" ht="13.5" thickBot="1">
      <c r="A93" s="346"/>
      <c r="B93" s="330" t="s">
        <v>375</v>
      </c>
      <c r="C93" s="357"/>
      <c r="D93" s="330"/>
      <c r="E93" s="330"/>
    </row>
    <row r="94" spans="1:5" ht="12.75" customHeight="1">
      <c r="A94" s="760">
        <v>52</v>
      </c>
      <c r="B94" s="763" t="s">
        <v>376</v>
      </c>
      <c r="C94" s="17">
        <v>0</v>
      </c>
      <c r="D94" s="764" t="s">
        <v>377</v>
      </c>
      <c r="E94" s="345" t="s">
        <v>245</v>
      </c>
    </row>
    <row r="95" spans="1:5" ht="12.75" customHeight="1">
      <c r="A95" s="760">
        <v>53</v>
      </c>
      <c r="B95" s="763" t="s">
        <v>378</v>
      </c>
      <c r="C95" s="17">
        <v>0</v>
      </c>
      <c r="D95" s="762" t="s">
        <v>379</v>
      </c>
      <c r="E95" s="345" t="s">
        <v>245</v>
      </c>
    </row>
    <row r="96" spans="1:5" ht="25.5" customHeight="1">
      <c r="A96" s="760">
        <v>54</v>
      </c>
      <c r="B96" s="766" t="s">
        <v>380</v>
      </c>
      <c r="C96" s="17">
        <v>0</v>
      </c>
      <c r="D96" s="761" t="s">
        <v>381</v>
      </c>
      <c r="E96" s="345" t="s">
        <v>245</v>
      </c>
    </row>
    <row r="97" spans="1:5" ht="12.75" customHeight="1">
      <c r="A97" s="767" t="s">
        <v>382</v>
      </c>
      <c r="B97" s="763" t="s">
        <v>383</v>
      </c>
      <c r="C97" s="17">
        <v>0</v>
      </c>
      <c r="D97" s="762"/>
      <c r="E97" s="693"/>
    </row>
    <row r="98" spans="1:5" ht="12.75" customHeight="1">
      <c r="A98" s="767" t="s">
        <v>384</v>
      </c>
      <c r="B98" s="763" t="s">
        <v>385</v>
      </c>
      <c r="C98" s="17">
        <v>0</v>
      </c>
      <c r="D98" s="762"/>
      <c r="E98" s="693"/>
    </row>
    <row r="99" spans="1:5" ht="25.5" customHeight="1">
      <c r="A99" s="760">
        <v>55</v>
      </c>
      <c r="B99" s="763" t="s">
        <v>386</v>
      </c>
      <c r="C99" s="17">
        <v>-42600</v>
      </c>
      <c r="D99" s="761" t="s">
        <v>387</v>
      </c>
      <c r="E99" s="345" t="s">
        <v>245</v>
      </c>
    </row>
    <row r="100" spans="1:5" ht="12.75" customHeight="1">
      <c r="A100" s="760">
        <v>56</v>
      </c>
      <c r="B100" s="763" t="s">
        <v>388</v>
      </c>
      <c r="C100" s="17">
        <v>0</v>
      </c>
      <c r="D100" s="764" t="s">
        <v>389</v>
      </c>
      <c r="E100" s="345" t="s">
        <v>245</v>
      </c>
    </row>
    <row r="101" spans="1:5" ht="12.75" customHeight="1">
      <c r="A101" s="760" t="s">
        <v>390</v>
      </c>
      <c r="B101" s="763" t="s">
        <v>391</v>
      </c>
      <c r="C101" s="17">
        <v>0</v>
      </c>
      <c r="D101" s="764" t="s">
        <v>348</v>
      </c>
      <c r="E101" s="345" t="s">
        <v>245</v>
      </c>
    </row>
    <row r="102" spans="1:5">
      <c r="A102" s="767"/>
      <c r="B102" s="763" t="s">
        <v>349</v>
      </c>
      <c r="C102" s="17"/>
      <c r="D102" s="762"/>
      <c r="E102" s="693"/>
    </row>
    <row r="103" spans="1:5" ht="12.75" customHeight="1">
      <c r="A103" s="760" t="s">
        <v>392</v>
      </c>
      <c r="B103" s="763" t="s">
        <v>393</v>
      </c>
      <c r="C103" s="17">
        <v>0</v>
      </c>
      <c r="D103" s="762"/>
      <c r="E103" s="693"/>
    </row>
    <row r="104" spans="1:5">
      <c r="A104" s="767"/>
      <c r="B104" s="763" t="s">
        <v>349</v>
      </c>
      <c r="C104" s="17"/>
      <c r="D104" s="762"/>
      <c r="E104" s="693"/>
    </row>
    <row r="105" spans="1:5" ht="12.75" customHeight="1">
      <c r="A105" s="760" t="s">
        <v>394</v>
      </c>
      <c r="B105" s="763" t="s">
        <v>395</v>
      </c>
      <c r="C105" s="17">
        <v>0</v>
      </c>
      <c r="D105" s="762">
        <v>468</v>
      </c>
      <c r="E105" s="345" t="s">
        <v>245</v>
      </c>
    </row>
    <row r="106" spans="1:5">
      <c r="A106" s="760"/>
      <c r="B106" s="763" t="s">
        <v>354</v>
      </c>
      <c r="C106" s="17"/>
      <c r="D106" s="762"/>
      <c r="E106" s="693"/>
    </row>
    <row r="107" spans="1:5">
      <c r="A107" s="760"/>
      <c r="B107" s="763" t="s">
        <v>396</v>
      </c>
      <c r="C107" s="17"/>
      <c r="D107" s="762">
        <v>468</v>
      </c>
      <c r="E107" s="345" t="s">
        <v>245</v>
      </c>
    </row>
    <row r="108" spans="1:5">
      <c r="A108" s="760"/>
      <c r="B108" s="763" t="s">
        <v>320</v>
      </c>
      <c r="C108" s="17"/>
      <c r="D108" s="762"/>
      <c r="E108" s="693"/>
    </row>
    <row r="109" spans="1:5" ht="12.75" customHeight="1">
      <c r="A109" s="760">
        <v>57</v>
      </c>
      <c r="B109" s="765" t="s">
        <v>397</v>
      </c>
      <c r="C109" s="17">
        <f>C99</f>
        <v>-42600</v>
      </c>
      <c r="D109" s="764" t="s">
        <v>398</v>
      </c>
      <c r="E109" s="345" t="s">
        <v>245</v>
      </c>
    </row>
    <row r="110" spans="1:5" ht="12.75" customHeight="1">
      <c r="A110" s="760">
        <v>58</v>
      </c>
      <c r="B110" s="765" t="s">
        <v>399</v>
      </c>
      <c r="C110" s="17">
        <f>C91+C109</f>
        <v>2194181.8339999998</v>
      </c>
      <c r="D110" s="764" t="s">
        <v>400</v>
      </c>
      <c r="E110" s="345" t="s">
        <v>245</v>
      </c>
    </row>
    <row r="111" spans="1:5">
      <c r="A111" s="760">
        <v>59</v>
      </c>
      <c r="B111" s="765" t="s">
        <v>401</v>
      </c>
      <c r="C111" s="17">
        <f>C82+C110</f>
        <v>26445671.16</v>
      </c>
      <c r="D111" s="764" t="s">
        <v>402</v>
      </c>
      <c r="E111" s="345" t="s">
        <v>245</v>
      </c>
    </row>
    <row r="112" spans="1:5" ht="12" customHeight="1">
      <c r="A112" s="760" t="s">
        <v>403</v>
      </c>
      <c r="B112" s="763" t="s">
        <v>404</v>
      </c>
      <c r="C112" s="17">
        <v>0</v>
      </c>
      <c r="D112" s="762" t="s">
        <v>405</v>
      </c>
      <c r="E112" s="345" t="s">
        <v>245</v>
      </c>
    </row>
    <row r="113" spans="1:5">
      <c r="A113" s="767"/>
      <c r="B113" s="763" t="s">
        <v>406</v>
      </c>
      <c r="C113" s="17">
        <v>0</v>
      </c>
      <c r="D113" s="762" t="s">
        <v>407</v>
      </c>
      <c r="E113" s="345" t="s">
        <v>245</v>
      </c>
    </row>
    <row r="114" spans="1:5" ht="12.75" customHeight="1">
      <c r="A114" s="767"/>
      <c r="B114" s="763" t="s">
        <v>408</v>
      </c>
      <c r="C114" s="17"/>
      <c r="D114" s="762"/>
      <c r="E114" s="693"/>
    </row>
    <row r="115" spans="1:5">
      <c r="A115" s="767"/>
      <c r="B115" s="763" t="s">
        <v>409</v>
      </c>
      <c r="C115" s="17"/>
      <c r="D115" s="760"/>
      <c r="E115" s="693"/>
    </row>
    <row r="116" spans="1:5">
      <c r="A116" s="760">
        <v>60</v>
      </c>
      <c r="B116" s="771" t="s">
        <v>410</v>
      </c>
      <c r="C116" s="17">
        <v>126615859.68099999</v>
      </c>
      <c r="D116" s="760"/>
      <c r="E116" s="693"/>
    </row>
    <row r="117" spans="1:5">
      <c r="A117" s="760"/>
      <c r="B117" s="771"/>
      <c r="C117" s="17"/>
      <c r="D117" s="760"/>
      <c r="E117" s="693"/>
    </row>
    <row r="118" spans="1:5" ht="12.75" customHeight="1" thickBot="1">
      <c r="A118" s="346"/>
      <c r="B118" s="330" t="s">
        <v>411</v>
      </c>
      <c r="C118" s="357"/>
      <c r="D118" s="330"/>
      <c r="E118" s="330"/>
    </row>
    <row r="119" spans="1:5">
      <c r="A119" s="760">
        <v>61</v>
      </c>
      <c r="B119" s="771" t="s">
        <v>412</v>
      </c>
      <c r="C119" s="551">
        <f>+C54/C116</f>
        <v>0.17612901208573048</v>
      </c>
      <c r="D119" s="762" t="s">
        <v>413</v>
      </c>
      <c r="E119" s="345" t="s">
        <v>245</v>
      </c>
    </row>
    <row r="120" spans="1:5">
      <c r="A120" s="760">
        <v>62</v>
      </c>
      <c r="B120" s="771" t="s">
        <v>414</v>
      </c>
      <c r="C120" s="551">
        <f>+C82/C116</f>
        <v>0.19153595281902261</v>
      </c>
      <c r="D120" s="762" t="s">
        <v>415</v>
      </c>
      <c r="E120" s="345" t="s">
        <v>245</v>
      </c>
    </row>
    <row r="121" spans="1:5">
      <c r="A121" s="760">
        <v>63</v>
      </c>
      <c r="B121" s="771" t="s">
        <v>416</v>
      </c>
      <c r="C121" s="551">
        <f>+C111/C116</f>
        <v>0.20886539195506837</v>
      </c>
      <c r="D121" s="762" t="s">
        <v>417</v>
      </c>
      <c r="E121" s="345" t="s">
        <v>245</v>
      </c>
    </row>
    <row r="122" spans="1:5">
      <c r="A122" s="760">
        <v>64</v>
      </c>
      <c r="B122" s="765" t="s">
        <v>418</v>
      </c>
      <c r="C122" s="551">
        <v>0.125</v>
      </c>
      <c r="D122" s="764" t="s">
        <v>419</v>
      </c>
      <c r="E122" s="345" t="s">
        <v>245</v>
      </c>
    </row>
    <row r="123" spans="1:5">
      <c r="A123" s="760">
        <v>65</v>
      </c>
      <c r="B123" s="771" t="s">
        <v>420</v>
      </c>
      <c r="C123" s="551">
        <v>2.5000000000000001E-2</v>
      </c>
      <c r="D123" s="762"/>
      <c r="E123" s="693"/>
    </row>
    <row r="124" spans="1:5">
      <c r="A124" s="760">
        <v>66</v>
      </c>
      <c r="B124" s="771" t="s">
        <v>421</v>
      </c>
      <c r="C124" s="551">
        <v>0.01</v>
      </c>
      <c r="D124" s="762"/>
      <c r="E124" s="693"/>
    </row>
    <row r="125" spans="1:5">
      <c r="A125" s="760">
        <v>67</v>
      </c>
      <c r="B125" s="771" t="s">
        <v>422</v>
      </c>
      <c r="C125" s="551">
        <v>4.4999999999999998E-2</v>
      </c>
      <c r="D125" s="762"/>
      <c r="E125" s="693"/>
    </row>
    <row r="126" spans="1:5">
      <c r="A126" s="760" t="s">
        <v>423</v>
      </c>
      <c r="B126" s="771" t="s">
        <v>424</v>
      </c>
      <c r="C126" s="551">
        <v>0</v>
      </c>
      <c r="D126" s="762" t="s">
        <v>425</v>
      </c>
      <c r="E126" s="345" t="s">
        <v>245</v>
      </c>
    </row>
    <row r="127" spans="1:5">
      <c r="A127" s="760">
        <v>68</v>
      </c>
      <c r="B127" s="771" t="s">
        <v>426</v>
      </c>
      <c r="C127" s="551">
        <f>+C119-C122</f>
        <v>5.112901208573048E-2</v>
      </c>
      <c r="D127" s="762" t="s">
        <v>427</v>
      </c>
      <c r="E127" s="345" t="s">
        <v>245</v>
      </c>
    </row>
    <row r="128" spans="1:5">
      <c r="A128" s="760">
        <v>69</v>
      </c>
      <c r="B128" s="771" t="s">
        <v>428</v>
      </c>
      <c r="C128" s="791"/>
      <c r="D128" s="762"/>
      <c r="E128" s="693"/>
    </row>
    <row r="129" spans="1:5">
      <c r="A129" s="760">
        <v>70</v>
      </c>
      <c r="B129" s="771" t="s">
        <v>428</v>
      </c>
      <c r="C129" s="816"/>
      <c r="D129" s="762"/>
      <c r="E129" s="693"/>
    </row>
    <row r="130" spans="1:5">
      <c r="A130" s="760">
        <v>71</v>
      </c>
      <c r="B130" s="771" t="s">
        <v>428</v>
      </c>
      <c r="C130" s="791"/>
      <c r="D130" s="762"/>
      <c r="E130" s="693"/>
    </row>
    <row r="131" spans="1:5">
      <c r="A131" s="760"/>
      <c r="B131" s="771"/>
      <c r="C131" s="791"/>
      <c r="D131" s="762"/>
      <c r="E131" s="693"/>
    </row>
    <row r="132" spans="1:5" ht="13.5" thickBot="1">
      <c r="A132" s="346"/>
      <c r="B132" s="330" t="s">
        <v>411</v>
      </c>
      <c r="C132" s="357"/>
      <c r="D132" s="330"/>
      <c r="E132" s="330"/>
    </row>
    <row r="133" spans="1:5" ht="25.5" customHeight="1">
      <c r="A133" s="760">
        <v>72</v>
      </c>
      <c r="B133" s="763" t="s">
        <v>429</v>
      </c>
      <c r="C133" s="669">
        <v>98463.97</v>
      </c>
      <c r="D133" s="764" t="s">
        <v>430</v>
      </c>
      <c r="E133" s="762" t="s">
        <v>245</v>
      </c>
    </row>
    <row r="134" spans="1:5" ht="25.5" customHeight="1">
      <c r="A134" s="760">
        <v>73</v>
      </c>
      <c r="B134" s="763" t="s">
        <v>431</v>
      </c>
      <c r="C134" s="669">
        <v>2247027.7009999999</v>
      </c>
      <c r="D134" s="764" t="s">
        <v>432</v>
      </c>
      <c r="E134" s="762" t="s">
        <v>245</v>
      </c>
    </row>
    <row r="135" spans="1:5">
      <c r="A135" s="760">
        <v>74</v>
      </c>
      <c r="B135" s="693" t="s">
        <v>267</v>
      </c>
      <c r="C135" s="791"/>
      <c r="D135" s="345"/>
      <c r="E135" s="693"/>
    </row>
    <row r="136" spans="1:5" ht="12.75" customHeight="1">
      <c r="A136" s="760">
        <v>75</v>
      </c>
      <c r="B136" s="763" t="s">
        <v>433</v>
      </c>
      <c r="C136" s="791"/>
      <c r="D136" s="761" t="s">
        <v>434</v>
      </c>
      <c r="E136" s="762" t="s">
        <v>245</v>
      </c>
    </row>
    <row r="137" spans="1:5">
      <c r="A137" s="760"/>
      <c r="B137" s="763"/>
      <c r="C137" s="791"/>
      <c r="D137" s="764"/>
      <c r="E137" s="693"/>
    </row>
    <row r="138" spans="1:5" ht="12.75" customHeight="1" thickBot="1">
      <c r="A138" s="346"/>
      <c r="B138" s="330" t="s">
        <v>435</v>
      </c>
      <c r="C138" s="357"/>
      <c r="D138" s="330"/>
      <c r="E138" s="330"/>
    </row>
    <row r="139" spans="1:5">
      <c r="A139" s="760">
        <v>76</v>
      </c>
      <c r="B139" s="693" t="s">
        <v>436</v>
      </c>
      <c r="C139" s="345">
        <v>0</v>
      </c>
      <c r="D139" s="345">
        <v>62</v>
      </c>
      <c r="E139" s="762" t="s">
        <v>245</v>
      </c>
    </row>
    <row r="140" spans="1:5" ht="12.75" customHeight="1">
      <c r="A140" s="760">
        <v>77</v>
      </c>
      <c r="B140" s="763" t="s">
        <v>437</v>
      </c>
      <c r="C140" s="345"/>
      <c r="D140" s="345">
        <v>62</v>
      </c>
      <c r="E140" s="762" t="s">
        <v>245</v>
      </c>
    </row>
    <row r="141" spans="1:5">
      <c r="A141" s="760">
        <v>78</v>
      </c>
      <c r="B141" s="693" t="s">
        <v>371</v>
      </c>
      <c r="C141" s="345">
        <v>0</v>
      </c>
      <c r="D141" s="345">
        <v>62</v>
      </c>
      <c r="E141" s="762" t="s">
        <v>245</v>
      </c>
    </row>
    <row r="142" spans="1:5" ht="12.75" customHeight="1">
      <c r="A142" s="760">
        <v>79</v>
      </c>
      <c r="B142" s="763" t="s">
        <v>438</v>
      </c>
      <c r="C142" s="345"/>
      <c r="D142" s="345">
        <v>62</v>
      </c>
      <c r="E142" s="762" t="s">
        <v>245</v>
      </c>
    </row>
    <row r="143" spans="1:5">
      <c r="A143" s="760"/>
      <c r="B143" s="763"/>
      <c r="C143" s="345"/>
      <c r="D143" s="762"/>
      <c r="E143" s="693"/>
    </row>
    <row r="144" spans="1:5" ht="12.75" customHeight="1" thickBot="1">
      <c r="A144" s="346"/>
      <c r="B144" s="330" t="s">
        <v>439</v>
      </c>
      <c r="C144" s="357"/>
      <c r="D144" s="330"/>
      <c r="E144" s="330"/>
    </row>
    <row r="145" spans="1:5" ht="12.75" customHeight="1">
      <c r="A145" s="760">
        <v>80</v>
      </c>
      <c r="B145" s="763" t="s">
        <v>440</v>
      </c>
      <c r="C145" s="345"/>
      <c r="D145" s="761" t="s">
        <v>441</v>
      </c>
      <c r="E145" s="762" t="s">
        <v>245</v>
      </c>
    </row>
    <row r="146" spans="1:5" ht="12.75" customHeight="1">
      <c r="A146" s="760">
        <v>81</v>
      </c>
      <c r="B146" s="763" t="s">
        <v>442</v>
      </c>
      <c r="C146" s="345"/>
      <c r="D146" s="761" t="s">
        <v>441</v>
      </c>
      <c r="E146" s="762" t="s">
        <v>245</v>
      </c>
    </row>
    <row r="147" spans="1:5" ht="12.75" customHeight="1">
      <c r="A147" s="760">
        <v>82</v>
      </c>
      <c r="B147" s="763" t="s">
        <v>443</v>
      </c>
      <c r="C147" s="817"/>
      <c r="D147" s="761" t="s">
        <v>444</v>
      </c>
      <c r="E147" s="762" t="s">
        <v>245</v>
      </c>
    </row>
    <row r="148" spans="1:5" ht="12.75" customHeight="1">
      <c r="A148" s="760">
        <v>83</v>
      </c>
      <c r="B148" s="763" t="s">
        <v>445</v>
      </c>
      <c r="C148" s="817"/>
      <c r="D148" s="761" t="s">
        <v>444</v>
      </c>
      <c r="E148" s="762" t="s">
        <v>245</v>
      </c>
    </row>
    <row r="149" spans="1:5" ht="12.75" customHeight="1">
      <c r="A149" s="760">
        <v>84</v>
      </c>
      <c r="B149" s="763" t="s">
        <v>446</v>
      </c>
      <c r="C149" s="817"/>
      <c r="D149" s="761" t="s">
        <v>447</v>
      </c>
      <c r="E149" s="762" t="s">
        <v>245</v>
      </c>
    </row>
    <row r="150" spans="1:5" ht="12.75" customHeight="1">
      <c r="A150" s="760">
        <v>85</v>
      </c>
      <c r="B150" s="763" t="s">
        <v>448</v>
      </c>
      <c r="C150" s="817"/>
      <c r="D150" s="761" t="s">
        <v>447</v>
      </c>
      <c r="E150" s="762" t="s">
        <v>245</v>
      </c>
    </row>
    <row r="151" spans="1:5">
      <c r="A151" s="97"/>
      <c r="B151" s="97"/>
      <c r="C151" s="791"/>
      <c r="D151" s="97"/>
      <c r="E151" s="97"/>
    </row>
    <row r="152" spans="1:5">
      <c r="C152" s="791"/>
    </row>
    <row r="153" spans="1:5">
      <c r="C153" s="791"/>
    </row>
  </sheetData>
  <mergeCells count="1">
    <mergeCell ref="A17:E17"/>
  </mergeCells>
  <hyperlinks>
    <hyperlink ref="E1" location="Contents!A1" display="Innholdsfortegnelse" xr:uid="{4C1A9995-83D1-4BC6-836E-EFFDCFBA7729}"/>
  </hyperlinks>
  <pageMargins left="0.7" right="0.7" top="0.75" bottom="0.75" header="0.3" footer="0.3"/>
  <pageSetup paperSize="9" scale="46" fitToHeight="0" orientation="landscape" r:id="rId1"/>
  <headerFooter>
    <oddHeader>&amp;R&amp;"Calibri"&amp;12&amp;KFF9100F O R T R O L I G&amp;1#</oddHeader>
    <oddFooter>&amp;L&amp;1#&amp;"Calibri"&amp;12&amp;KFF9100F O R T R O L I G</oddFooter>
  </headerFooter>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55"/>
  <sheetViews>
    <sheetView zoomScaleNormal="100" workbookViewId="0">
      <selection activeCell="I1" sqref="I1"/>
    </sheetView>
  </sheetViews>
  <sheetFormatPr baseColWidth="10" defaultRowHeight="12"/>
  <cols>
    <col min="1" max="1" width="52" style="278" customWidth="1"/>
    <col min="2" max="2" width="17.375" style="278" customWidth="1"/>
    <col min="3" max="3" width="17.25" style="278" customWidth="1"/>
    <col min="4" max="4" width="17.25" style="448" customWidth="1"/>
    <col min="5" max="5" width="17.25" style="791" customWidth="1"/>
    <col min="6" max="6" width="11" style="278"/>
    <col min="7" max="7" width="19" style="278" customWidth="1"/>
    <col min="8" max="8" width="11.875" style="278" customWidth="1"/>
    <col min="9" max="16384" width="11" style="278"/>
  </cols>
  <sheetData>
    <row r="1" spans="1:9" ht="21">
      <c r="A1" s="544" t="s">
        <v>789</v>
      </c>
      <c r="I1" s="881" t="s">
        <v>213</v>
      </c>
    </row>
    <row r="4" spans="1:9" ht="48.75" customHeight="1">
      <c r="A4" s="332"/>
      <c r="B4" s="358" t="s">
        <v>981</v>
      </c>
      <c r="C4" s="358" t="s">
        <v>664</v>
      </c>
      <c r="D4" s="358" t="s">
        <v>665</v>
      </c>
      <c r="E4" s="770" t="s">
        <v>948</v>
      </c>
      <c r="F4" s="327" t="s">
        <v>233</v>
      </c>
      <c r="G4" s="358" t="s">
        <v>982</v>
      </c>
      <c r="H4" s="327" t="s">
        <v>234</v>
      </c>
    </row>
    <row r="5" spans="1:9" ht="12.75" customHeight="1" thickBot="1">
      <c r="A5" s="330" t="s">
        <v>235</v>
      </c>
      <c r="B5" s="329"/>
      <c r="C5" s="329"/>
      <c r="D5" s="329"/>
      <c r="E5" s="329"/>
      <c r="F5" s="329"/>
      <c r="G5" s="331"/>
      <c r="H5" s="329"/>
    </row>
    <row r="6" spans="1:9" ht="12.75" customHeight="1">
      <c r="A6" s="333" t="s">
        <v>892</v>
      </c>
      <c r="B6" s="578">
        <v>78</v>
      </c>
      <c r="C6" s="578">
        <v>0</v>
      </c>
      <c r="D6" s="578">
        <v>0</v>
      </c>
      <c r="E6" s="578">
        <v>0</v>
      </c>
      <c r="F6" s="818"/>
      <c r="G6" s="818">
        <v>78</v>
      </c>
      <c r="H6" s="819"/>
    </row>
    <row r="7" spans="1:9" ht="12.75" customHeight="1">
      <c r="A7" s="67" t="s">
        <v>893</v>
      </c>
      <c r="B7" s="578">
        <v>5366</v>
      </c>
      <c r="C7" s="578">
        <v>82.514670826794003</v>
      </c>
      <c r="D7" s="670">
        <v>15.980748887926005</v>
      </c>
      <c r="E7" s="670">
        <v>250.9321015008</v>
      </c>
      <c r="F7" s="818">
        <v>-142.99980876980001</v>
      </c>
      <c r="G7" s="818">
        <v>5572.4277124457194</v>
      </c>
      <c r="H7" s="819"/>
    </row>
    <row r="8" spans="1:9" ht="12.75" customHeight="1">
      <c r="A8" s="256" t="s">
        <v>894</v>
      </c>
      <c r="B8" s="578">
        <v>228578</v>
      </c>
      <c r="C8" s="578">
        <v>11371.733038238381</v>
      </c>
      <c r="D8" s="670">
        <v>950.00726357316216</v>
      </c>
      <c r="E8" s="670">
        <v>0</v>
      </c>
      <c r="F8" s="818"/>
      <c r="G8" s="818">
        <v>240899.74030181151</v>
      </c>
      <c r="H8" s="819"/>
    </row>
    <row r="9" spans="1:9" ht="12.75" customHeight="1">
      <c r="A9" s="256" t="s">
        <v>63</v>
      </c>
      <c r="B9" s="578">
        <v>56266</v>
      </c>
      <c r="C9" s="578">
        <v>2537.1027629212904</v>
      </c>
      <c r="D9" s="670">
        <v>0</v>
      </c>
      <c r="E9" s="670">
        <v>0</v>
      </c>
      <c r="F9" s="791"/>
      <c r="G9" s="818">
        <v>58803.102762921291</v>
      </c>
      <c r="H9" s="819"/>
    </row>
    <row r="10" spans="1:9" ht="12.75" customHeight="1">
      <c r="A10" s="256" t="s">
        <v>895</v>
      </c>
      <c r="B10" s="578">
        <v>5053</v>
      </c>
      <c r="C10" s="578">
        <v>25.305669596769999</v>
      </c>
      <c r="D10" s="670">
        <v>0</v>
      </c>
      <c r="E10" s="670">
        <v>0</v>
      </c>
      <c r="F10" s="818"/>
      <c r="G10" s="818">
        <v>5078.3056695967698</v>
      </c>
      <c r="H10" s="819"/>
    </row>
    <row r="11" spans="1:9" ht="12.75" customHeight="1">
      <c r="A11" s="256" t="s">
        <v>896</v>
      </c>
      <c r="B11" s="578">
        <v>1001</v>
      </c>
      <c r="C11" s="578">
        <v>321.04786081688201</v>
      </c>
      <c r="D11" s="670">
        <v>0</v>
      </c>
      <c r="E11" s="670">
        <v>0</v>
      </c>
      <c r="F11" s="818"/>
      <c r="G11" s="818">
        <v>1322.0478608168819</v>
      </c>
      <c r="H11" s="819"/>
    </row>
    <row r="12" spans="1:9" ht="12.75" customHeight="1">
      <c r="A12" s="256" t="s">
        <v>897</v>
      </c>
      <c r="B12" s="578">
        <v>4894</v>
      </c>
      <c r="C12" s="578">
        <v>287.506468624094</v>
      </c>
      <c r="D12" s="670">
        <v>0</v>
      </c>
      <c r="E12" s="670">
        <v>0</v>
      </c>
      <c r="F12" s="578">
        <v>-2125.4</v>
      </c>
      <c r="G12" s="818">
        <v>3056.1064686240938</v>
      </c>
      <c r="H12" s="818" t="s">
        <v>568</v>
      </c>
    </row>
    <row r="13" spans="1:9" ht="12.75" customHeight="1">
      <c r="A13" s="256" t="s">
        <v>898</v>
      </c>
      <c r="B13" s="578">
        <v>0</v>
      </c>
      <c r="C13" s="578">
        <v>1.7860199999999999</v>
      </c>
      <c r="D13" s="670">
        <v>0</v>
      </c>
      <c r="E13" s="670">
        <v>0</v>
      </c>
      <c r="F13" s="818"/>
      <c r="G13" s="818">
        <v>1.7860199999999999</v>
      </c>
      <c r="H13" s="819"/>
    </row>
    <row r="14" spans="1:9" s="671" customFormat="1" ht="12.75" customHeight="1">
      <c r="A14" s="256" t="s">
        <v>899</v>
      </c>
      <c r="B14" s="578">
        <v>598</v>
      </c>
      <c r="C14" s="578">
        <v>0</v>
      </c>
      <c r="D14" s="670">
        <v>0.87773656326399807</v>
      </c>
      <c r="E14" s="670">
        <v>0</v>
      </c>
      <c r="F14" s="818"/>
      <c r="G14" s="818">
        <v>598.87773656326397</v>
      </c>
      <c r="H14" s="819"/>
    </row>
    <row r="15" spans="1:9" ht="12.75" customHeight="1">
      <c r="A15" s="256" t="s">
        <v>900</v>
      </c>
      <c r="B15" s="578">
        <v>458</v>
      </c>
      <c r="C15" s="578">
        <v>5.1173883663940005</v>
      </c>
      <c r="D15" s="670">
        <v>13.927455878195907</v>
      </c>
      <c r="E15" s="670">
        <v>103.53767055920001</v>
      </c>
      <c r="F15" s="818"/>
      <c r="G15" s="818">
        <v>580.58251480378988</v>
      </c>
      <c r="H15" s="819"/>
    </row>
    <row r="16" spans="1:9" ht="12.75" customHeight="1">
      <c r="A16" s="334" t="s">
        <v>613</v>
      </c>
      <c r="B16" s="578">
        <v>2110</v>
      </c>
      <c r="C16" s="578">
        <v>32.675074762473997</v>
      </c>
      <c r="D16" s="670">
        <v>18.091814777261991</v>
      </c>
      <c r="E16" s="670">
        <v>74.586016646999994</v>
      </c>
      <c r="F16" s="818"/>
      <c r="G16" s="818">
        <v>2235.3529061867362</v>
      </c>
      <c r="H16" s="819"/>
    </row>
    <row r="17" spans="1:8" ht="12.75" customHeight="1">
      <c r="A17" s="92" t="s">
        <v>901</v>
      </c>
      <c r="B17" s="335">
        <v>304402</v>
      </c>
      <c r="C17" s="335">
        <v>14664.788954153079</v>
      </c>
      <c r="D17" s="335">
        <v>998.88501967981006</v>
      </c>
      <c r="E17" s="335">
        <v>429.05578870700003</v>
      </c>
      <c r="F17" s="335">
        <v>-2268.3998087698001</v>
      </c>
      <c r="G17" s="335">
        <v>318226.32995377004</v>
      </c>
      <c r="H17" s="336"/>
    </row>
    <row r="18" spans="1:8" ht="12.75" customHeight="1">
      <c r="A18" s="13"/>
      <c r="B18" s="240"/>
      <c r="C18" s="240"/>
      <c r="D18" s="240"/>
      <c r="E18" s="240"/>
      <c r="F18" s="240"/>
      <c r="G18" s="240"/>
      <c r="H18" s="240"/>
    </row>
    <row r="19" spans="1:8" ht="12.75" customHeight="1" thickBot="1">
      <c r="A19" s="330" t="s">
        <v>902</v>
      </c>
      <c r="B19" s="329"/>
      <c r="C19" s="329"/>
      <c r="D19" s="329"/>
      <c r="E19" s="329"/>
      <c r="F19" s="329"/>
      <c r="G19" s="331"/>
      <c r="H19" s="329"/>
    </row>
    <row r="20" spans="1:8" ht="12.75" customHeight="1">
      <c r="A20" s="333" t="s">
        <v>903</v>
      </c>
      <c r="B20" s="578">
        <v>2634</v>
      </c>
      <c r="C20" s="578">
        <v>3.1433580087610689</v>
      </c>
      <c r="D20" s="672">
        <v>784.76</v>
      </c>
      <c r="E20" s="672">
        <v>0</v>
      </c>
      <c r="F20" s="818">
        <v>-142.99980876980001</v>
      </c>
      <c r="G20" s="818">
        <v>3278.9035492389607</v>
      </c>
      <c r="H20" s="819"/>
    </row>
    <row r="21" spans="1:8" ht="12.75" customHeight="1">
      <c r="A21" s="333" t="s">
        <v>904</v>
      </c>
      <c r="B21" s="578">
        <v>137664</v>
      </c>
      <c r="C21" s="578">
        <v>7804.8525429630245</v>
      </c>
      <c r="D21" s="672">
        <v>0</v>
      </c>
      <c r="E21" s="672">
        <v>0</v>
      </c>
      <c r="F21" s="818"/>
      <c r="G21" s="818">
        <v>145468.85254296302</v>
      </c>
      <c r="H21" s="819"/>
    </row>
    <row r="22" spans="1:8" ht="12.75" customHeight="1">
      <c r="A22" s="333" t="s">
        <v>905</v>
      </c>
      <c r="B22" s="578">
        <v>122276</v>
      </c>
      <c r="C22" s="578">
        <v>4852.7171866527478</v>
      </c>
      <c r="D22" s="672">
        <v>0</v>
      </c>
      <c r="E22" s="672">
        <v>0</v>
      </c>
      <c r="F22" s="818"/>
      <c r="G22" s="818">
        <v>127128.71718665275</v>
      </c>
      <c r="H22" s="819"/>
    </row>
    <row r="23" spans="1:8" ht="12.75" customHeight="1">
      <c r="A23" s="333" t="s">
        <v>895</v>
      </c>
      <c r="B23" s="578">
        <v>3203</v>
      </c>
      <c r="C23" s="578">
        <v>29.765824609731993</v>
      </c>
      <c r="D23" s="672">
        <v>0</v>
      </c>
      <c r="E23" s="672">
        <v>0</v>
      </c>
      <c r="F23" s="818"/>
      <c r="G23" s="818">
        <v>3232.7658246097321</v>
      </c>
      <c r="H23" s="819"/>
    </row>
    <row r="24" spans="1:8" ht="12.75" customHeight="1">
      <c r="A24" s="333" t="s">
        <v>906</v>
      </c>
      <c r="B24" s="791">
        <v>0</v>
      </c>
      <c r="C24" s="791">
        <v>0</v>
      </c>
      <c r="D24" s="672">
        <v>0</v>
      </c>
      <c r="E24" s="672">
        <v>23.771117996199997</v>
      </c>
      <c r="F24" s="791"/>
      <c r="G24" s="818">
        <v>23.771117996199997</v>
      </c>
      <c r="H24" s="791"/>
    </row>
    <row r="25" spans="1:8" ht="13.5" customHeight="1">
      <c r="A25" s="333" t="s">
        <v>907</v>
      </c>
      <c r="B25" s="578">
        <v>9316</v>
      </c>
      <c r="C25" s="578">
        <v>112.59893551836601</v>
      </c>
      <c r="D25" s="672">
        <v>38.531206103895606</v>
      </c>
      <c r="E25" s="672">
        <v>132.95545910500002</v>
      </c>
      <c r="F25" s="818"/>
      <c r="G25" s="818">
        <v>9600.0856007272614</v>
      </c>
      <c r="H25" s="819"/>
    </row>
    <row r="26" spans="1:8" ht="12.75" customHeight="1">
      <c r="A26" s="333" t="s">
        <v>908</v>
      </c>
      <c r="B26" s="578">
        <v>2130</v>
      </c>
      <c r="C26" s="578">
        <v>183.80120597411201</v>
      </c>
      <c r="D26" s="672">
        <v>0</v>
      </c>
      <c r="E26" s="672">
        <v>0</v>
      </c>
      <c r="F26" s="818"/>
      <c r="G26" s="818">
        <v>2313.8012059741122</v>
      </c>
      <c r="H26" s="819"/>
    </row>
    <row r="27" spans="1:8" ht="12.75" customHeight="1">
      <c r="A27" s="453" t="s">
        <v>683</v>
      </c>
      <c r="B27" s="257">
        <v>0</v>
      </c>
      <c r="C27" s="257">
        <v>0</v>
      </c>
      <c r="D27" s="673">
        <v>0</v>
      </c>
      <c r="E27" s="673">
        <v>0</v>
      </c>
      <c r="F27" s="257"/>
      <c r="G27" s="578">
        <v>0</v>
      </c>
      <c r="H27" s="819"/>
    </row>
    <row r="28" spans="1:8" s="450" customFormat="1" ht="12.75" customHeight="1">
      <c r="A28" s="337" t="s">
        <v>684</v>
      </c>
      <c r="B28" s="674">
        <v>1801</v>
      </c>
      <c r="C28" s="675">
        <v>101</v>
      </c>
      <c r="D28" s="675">
        <v>0</v>
      </c>
      <c r="E28" s="675">
        <v>0</v>
      </c>
      <c r="F28" s="257"/>
      <c r="G28" s="578">
        <v>1902</v>
      </c>
      <c r="H28" s="818" t="s">
        <v>707</v>
      </c>
    </row>
    <row r="29" spans="1:8" ht="12.75" customHeight="1">
      <c r="A29" s="337" t="s">
        <v>909</v>
      </c>
      <c r="B29" s="674">
        <v>1902</v>
      </c>
      <c r="C29" s="675">
        <v>141</v>
      </c>
      <c r="D29" s="673">
        <v>0</v>
      </c>
      <c r="E29" s="673">
        <v>0</v>
      </c>
      <c r="F29" s="257"/>
      <c r="G29" s="578">
        <v>2043</v>
      </c>
      <c r="H29" s="818" t="s">
        <v>707</v>
      </c>
    </row>
    <row r="30" spans="1:8" ht="12.75" customHeight="1">
      <c r="A30" s="337" t="s">
        <v>910</v>
      </c>
      <c r="B30" s="676"/>
      <c r="C30" s="676"/>
      <c r="D30" s="677"/>
      <c r="E30" s="677"/>
      <c r="F30" s="676"/>
      <c r="G30" s="818">
        <v>0</v>
      </c>
      <c r="H30" s="676"/>
    </row>
    <row r="31" spans="1:8" ht="12.75" customHeight="1">
      <c r="A31" s="337" t="s">
        <v>911</v>
      </c>
      <c r="B31" s="676"/>
      <c r="C31" s="676"/>
      <c r="D31" s="676"/>
      <c r="E31" s="676"/>
      <c r="F31" s="676"/>
      <c r="G31" s="818">
        <v>0</v>
      </c>
      <c r="H31" s="676"/>
    </row>
    <row r="32" spans="1:8" ht="12.75" customHeight="1">
      <c r="A32" s="92" t="s">
        <v>912</v>
      </c>
      <c r="B32" s="335">
        <v>277223</v>
      </c>
      <c r="C32" s="335">
        <v>12986.879053726745</v>
      </c>
      <c r="D32" s="335">
        <v>823.29120610389555</v>
      </c>
      <c r="E32" s="335">
        <v>156.72657710120001</v>
      </c>
      <c r="F32" s="335">
        <v>-142.99980876980001</v>
      </c>
      <c r="G32" s="335">
        <v>291046.89702816203</v>
      </c>
      <c r="H32" s="336"/>
    </row>
    <row r="33" spans="1:8" ht="12.75" customHeight="1">
      <c r="A33" s="13"/>
      <c r="B33" s="707"/>
      <c r="C33" s="707"/>
      <c r="D33" s="707"/>
      <c r="E33" s="707"/>
      <c r="F33" s="707"/>
      <c r="G33" s="707"/>
      <c r="H33" s="240"/>
    </row>
    <row r="34" spans="1:8" ht="12.75" customHeight="1" thickBot="1">
      <c r="A34" s="330" t="s">
        <v>913</v>
      </c>
      <c r="B34" s="820"/>
      <c r="C34" s="820"/>
      <c r="D34" s="820"/>
      <c r="E34" s="820"/>
      <c r="F34" s="820"/>
      <c r="G34" s="821"/>
      <c r="H34" s="820"/>
    </row>
    <row r="35" spans="1:8" ht="12.75" customHeight="1">
      <c r="A35" s="333" t="s">
        <v>914</v>
      </c>
      <c r="B35" s="578">
        <v>7981</v>
      </c>
      <c r="C35" s="678">
        <v>392.37058531520006</v>
      </c>
      <c r="D35" s="672">
        <v>152.70396617</v>
      </c>
      <c r="E35" s="672">
        <v>113.62596490279999</v>
      </c>
      <c r="F35" s="678">
        <v>-658.7005163880001</v>
      </c>
      <c r="G35" s="338">
        <v>7981</v>
      </c>
      <c r="H35" s="338" t="s">
        <v>119</v>
      </c>
    </row>
    <row r="36" spans="1:8" s="257" customFormat="1" ht="12.75" customHeight="1">
      <c r="A36" s="337" t="s">
        <v>676</v>
      </c>
      <c r="B36" s="674">
        <v>1850</v>
      </c>
      <c r="C36" s="678"/>
      <c r="D36" s="672"/>
      <c r="E36" s="672"/>
      <c r="F36" s="678"/>
      <c r="G36" s="822">
        <v>1850</v>
      </c>
      <c r="H36" s="339"/>
    </row>
    <row r="37" spans="1:8">
      <c r="A37" s="333" t="s">
        <v>915</v>
      </c>
      <c r="B37" s="578">
        <v>17348</v>
      </c>
      <c r="C37" s="678">
        <v>1160.7095743181401</v>
      </c>
      <c r="D37" s="672">
        <v>11.491000273891999</v>
      </c>
      <c r="E37" s="672">
        <v>82.974962838068009</v>
      </c>
      <c r="F37" s="678">
        <v>-1255.1755374301001</v>
      </c>
      <c r="G37" s="338">
        <v>17348</v>
      </c>
      <c r="H37" s="338" t="s">
        <v>119</v>
      </c>
    </row>
    <row r="38" spans="1:8" s="383" customFormat="1" ht="12.75" customHeight="1">
      <c r="A38" s="333" t="s">
        <v>598</v>
      </c>
      <c r="B38" s="578">
        <v>0</v>
      </c>
      <c r="C38" s="678">
        <v>124.829740793</v>
      </c>
      <c r="D38" s="672">
        <v>11.398847132000007</v>
      </c>
      <c r="E38" s="672">
        <v>75.728282418599989</v>
      </c>
      <c r="F38" s="678">
        <v>-211.4568703436</v>
      </c>
      <c r="G38" s="338">
        <v>0</v>
      </c>
      <c r="H38" s="338"/>
    </row>
    <row r="39" spans="1:8" ht="12.75" customHeight="1">
      <c r="A39" s="92" t="s">
        <v>916</v>
      </c>
      <c r="B39" s="335">
        <v>27179</v>
      </c>
      <c r="C39" s="335">
        <v>1677.9099004263401</v>
      </c>
      <c r="D39" s="335">
        <v>175.593813575892</v>
      </c>
      <c r="E39" s="335">
        <v>272.329210159468</v>
      </c>
      <c r="F39" s="335">
        <v>-2125.3329241617002</v>
      </c>
      <c r="G39" s="335">
        <v>27179</v>
      </c>
      <c r="H39" s="385" t="s">
        <v>119</v>
      </c>
    </row>
    <row r="40" spans="1:8" ht="12.75" customHeight="1">
      <c r="A40" s="341"/>
      <c r="B40" s="789"/>
      <c r="C40" s="789"/>
      <c r="D40" s="789"/>
      <c r="E40" s="789"/>
      <c r="F40" s="789"/>
      <c r="G40" s="789"/>
      <c r="H40" s="342"/>
    </row>
    <row r="41" spans="1:8" ht="12.75" customHeight="1" thickBot="1">
      <c r="A41" s="330" t="s">
        <v>917</v>
      </c>
      <c r="B41" s="343">
        <f t="shared" ref="B41:G41" si="0">B32+B39</f>
        <v>304402</v>
      </c>
      <c r="C41" s="344">
        <f t="shared" si="0"/>
        <v>14664.788954153086</v>
      </c>
      <c r="D41" s="344">
        <f t="shared" si="0"/>
        <v>998.88501967978755</v>
      </c>
      <c r="E41" s="344">
        <f t="shared" si="0"/>
        <v>429.05578726066801</v>
      </c>
      <c r="F41" s="344">
        <f t="shared" si="0"/>
        <v>-2268.3327329315002</v>
      </c>
      <c r="G41" s="344">
        <f t="shared" si="0"/>
        <v>318225.89702816203</v>
      </c>
      <c r="H41" s="386"/>
    </row>
    <row r="42" spans="1:8">
      <c r="G42" s="345"/>
    </row>
    <row r="43" spans="1:8">
      <c r="B43" s="693"/>
    </row>
    <row r="44" spans="1:8">
      <c r="A44" s="382" t="s">
        <v>603</v>
      </c>
      <c r="B44" s="693"/>
    </row>
    <row r="45" spans="1:8">
      <c r="A45" s="278" t="s">
        <v>666</v>
      </c>
      <c r="B45" s="693"/>
    </row>
    <row r="46" spans="1:8">
      <c r="A46" s="278" t="s">
        <v>938</v>
      </c>
      <c r="B46" s="693"/>
    </row>
    <row r="47" spans="1:8">
      <c r="A47" s="278" t="s">
        <v>708</v>
      </c>
      <c r="B47" s="693"/>
    </row>
    <row r="48" spans="1:8">
      <c r="B48" s="693"/>
    </row>
    <row r="49" spans="2:2">
      <c r="B49" s="693"/>
    </row>
    <row r="50" spans="2:2">
      <c r="B50" s="693"/>
    </row>
    <row r="51" spans="2:2">
      <c r="B51" s="693"/>
    </row>
    <row r="52" spans="2:2">
      <c r="B52" s="693"/>
    </row>
    <row r="53" spans="2:2">
      <c r="B53" s="693"/>
    </row>
    <row r="54" spans="2:2">
      <c r="B54" s="693"/>
    </row>
    <row r="55" spans="2:2">
      <c r="B55" s="693"/>
    </row>
  </sheetData>
  <hyperlinks>
    <hyperlink ref="I1" location="Contents!A1" display="Innholdsfortegnelse" xr:uid="{52B21D9F-639D-4628-B6FD-D73CD8D039D8}"/>
  </hyperlinks>
  <pageMargins left="0.7" right="0.7" top="0.75" bottom="0.75" header="0.3" footer="0.3"/>
  <pageSetup paperSize="9" scale="66" fitToHeight="0" orientation="landscape" r:id="rId1"/>
  <headerFooter>
    <oddHeader>&amp;R&amp;"Calibri"&amp;12&amp;KFF9100F O R T R O L I G&amp;1#</oddHeader>
    <oddFooter>&amp;L&amp;1#&amp;"Calibri"&amp;12&amp;KFF9100F O R T R O L I G</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57"/>
  <sheetViews>
    <sheetView zoomScaleNormal="100" workbookViewId="0">
      <selection activeCell="G1" sqref="G1"/>
    </sheetView>
  </sheetViews>
  <sheetFormatPr baseColWidth="10" defaultRowHeight="12"/>
  <cols>
    <col min="1" max="1" width="67.125" style="278" bestFit="1" customWidth="1"/>
    <col min="2" max="2" width="11.25" style="278" bestFit="1" customWidth="1"/>
    <col min="3" max="16384" width="11" style="278"/>
  </cols>
  <sheetData>
    <row r="1" spans="1:7" ht="21">
      <c r="A1" s="544" t="s">
        <v>537</v>
      </c>
      <c r="G1" s="881" t="s">
        <v>213</v>
      </c>
    </row>
    <row r="3" spans="1:7" ht="12.75" thickBot="1">
      <c r="A3" s="329"/>
      <c r="B3" s="308">
        <v>44561</v>
      </c>
      <c r="C3" s="309">
        <v>44196</v>
      </c>
    </row>
    <row r="4" spans="1:7">
      <c r="A4" s="772" t="s">
        <v>604</v>
      </c>
      <c r="B4" s="17"/>
      <c r="C4" s="17"/>
      <c r="E4" s="387"/>
    </row>
    <row r="5" spans="1:7">
      <c r="A5" s="772" t="s">
        <v>605</v>
      </c>
      <c r="B5" s="17"/>
      <c r="C5" s="17"/>
      <c r="E5" s="387"/>
    </row>
    <row r="6" spans="1:7" s="387" customFormat="1">
      <c r="A6" s="772" t="s">
        <v>606</v>
      </c>
      <c r="B6" s="17"/>
      <c r="C6" s="17"/>
    </row>
    <row r="7" spans="1:7">
      <c r="A7" s="772" t="s">
        <v>918</v>
      </c>
      <c r="B7" s="17"/>
      <c r="C7" s="17"/>
      <c r="E7" s="387"/>
    </row>
    <row r="8" spans="1:7">
      <c r="A8" s="772" t="s">
        <v>919</v>
      </c>
      <c r="B8" s="17"/>
      <c r="C8" s="17"/>
      <c r="E8" s="387"/>
    </row>
    <row r="9" spans="1:7">
      <c r="A9" s="772" t="s">
        <v>920</v>
      </c>
      <c r="B9" s="17">
        <v>2234.7414480000002</v>
      </c>
      <c r="C9" s="17">
        <v>4880.131668</v>
      </c>
      <c r="E9" s="387"/>
    </row>
    <row r="10" spans="1:7" ht="12.75" customHeight="1">
      <c r="A10" s="772" t="s">
        <v>921</v>
      </c>
      <c r="B10" s="17">
        <v>-458.24312800000001</v>
      </c>
      <c r="C10" s="17">
        <v>-2176.2010850000001</v>
      </c>
      <c r="E10" s="387"/>
    </row>
    <row r="11" spans="1:7">
      <c r="A11" s="772" t="s">
        <v>922</v>
      </c>
      <c r="B11" s="17" t="s">
        <v>844</v>
      </c>
      <c r="C11" s="17" t="s">
        <v>844</v>
      </c>
      <c r="E11" s="387"/>
    </row>
    <row r="12" spans="1:7" ht="12.75" customHeight="1">
      <c r="A12" s="772" t="s">
        <v>923</v>
      </c>
      <c r="B12" s="17">
        <v>1329.0768439999999</v>
      </c>
      <c r="C12" s="17">
        <v>1223.0653299999999</v>
      </c>
      <c r="E12" s="387"/>
    </row>
    <row r="13" spans="1:7">
      <c r="A13" s="772" t="s">
        <v>924</v>
      </c>
      <c r="B13" s="17" t="s">
        <v>803</v>
      </c>
      <c r="C13" s="17" t="s">
        <v>803</v>
      </c>
      <c r="E13" s="387"/>
    </row>
    <row r="14" spans="1:7">
      <c r="A14" s="772" t="s">
        <v>925</v>
      </c>
      <c r="B14" s="17" t="s">
        <v>803</v>
      </c>
      <c r="C14" s="17" t="s">
        <v>803</v>
      </c>
      <c r="E14" s="387"/>
    </row>
    <row r="15" spans="1:7" s="388" customFormat="1">
      <c r="A15" s="772" t="s">
        <v>926</v>
      </c>
      <c r="B15" s="17" t="s">
        <v>803</v>
      </c>
      <c r="C15" s="78" t="s">
        <v>803</v>
      </c>
      <c r="E15" s="387"/>
    </row>
    <row r="16" spans="1:7" s="388" customFormat="1">
      <c r="A16" s="772" t="s">
        <v>607</v>
      </c>
      <c r="B16" s="17" t="s">
        <v>803</v>
      </c>
      <c r="C16" s="17" t="s">
        <v>803</v>
      </c>
      <c r="E16" s="387"/>
    </row>
    <row r="17" spans="1:5" s="388" customFormat="1">
      <c r="A17" s="772" t="s">
        <v>608</v>
      </c>
      <c r="B17" s="17" t="s">
        <v>803</v>
      </c>
      <c r="C17" s="17" t="s">
        <v>803</v>
      </c>
      <c r="E17" s="387"/>
    </row>
    <row r="18" spans="1:5" s="388" customFormat="1">
      <c r="A18" s="772" t="s">
        <v>609</v>
      </c>
      <c r="B18" s="17">
        <v>2044.8613359999999</v>
      </c>
      <c r="C18" s="17">
        <v>1772.2478060000001</v>
      </c>
      <c r="E18" s="387"/>
    </row>
    <row r="19" spans="1:5" s="388" customFormat="1">
      <c r="A19" s="772" t="s">
        <v>610</v>
      </c>
      <c r="B19" s="17">
        <v>2835.099733</v>
      </c>
      <c r="C19" s="17">
        <v>2167.854159</v>
      </c>
      <c r="E19" s="387"/>
    </row>
    <row r="20" spans="1:5" s="388" customFormat="1">
      <c r="A20" s="772" t="s">
        <v>611</v>
      </c>
      <c r="B20" s="17">
        <v>7949.4301729999997</v>
      </c>
      <c r="C20" s="17">
        <v>7549.9525940000003</v>
      </c>
      <c r="E20" s="387"/>
    </row>
    <row r="21" spans="1:5" s="388" customFormat="1">
      <c r="A21" s="772" t="s">
        <v>612</v>
      </c>
      <c r="B21" s="17">
        <v>6018.4782420000001</v>
      </c>
      <c r="C21" s="17">
        <v>5220.3997449999997</v>
      </c>
      <c r="E21" s="387"/>
    </row>
    <row r="22" spans="1:5" s="388" customFormat="1">
      <c r="A22" s="772" t="s">
        <v>613</v>
      </c>
      <c r="B22" s="17">
        <v>316825.01789299998</v>
      </c>
      <c r="C22" s="17">
        <v>289298.975813</v>
      </c>
      <c r="E22" s="387"/>
    </row>
    <row r="23" spans="1:5" s="388" customFormat="1">
      <c r="A23" s="772" t="s">
        <v>614</v>
      </c>
      <c r="B23" s="17" t="s">
        <v>803</v>
      </c>
      <c r="C23" s="17" t="s">
        <v>803</v>
      </c>
      <c r="E23" s="387"/>
    </row>
    <row r="24" spans="1:5" s="388" customFormat="1">
      <c r="A24" s="772" t="s">
        <v>615</v>
      </c>
      <c r="B24" s="17" t="s">
        <v>803</v>
      </c>
      <c r="C24" s="17" t="s">
        <v>803</v>
      </c>
      <c r="E24" s="387"/>
    </row>
    <row r="25" spans="1:5" s="388" customFormat="1">
      <c r="A25" s="772" t="s">
        <v>616</v>
      </c>
      <c r="B25" s="17" t="s">
        <v>803</v>
      </c>
      <c r="C25" s="17" t="s">
        <v>803</v>
      </c>
      <c r="E25" s="387"/>
    </row>
    <row r="26" spans="1:5" s="388" customFormat="1">
      <c r="A26" s="772" t="s">
        <v>617</v>
      </c>
      <c r="B26" s="17" t="s">
        <v>803</v>
      </c>
      <c r="C26" s="17" t="s">
        <v>803</v>
      </c>
      <c r="E26" s="387"/>
    </row>
    <row r="27" spans="1:5" s="388" customFormat="1">
      <c r="A27" s="772" t="s">
        <v>618</v>
      </c>
      <c r="B27" s="17" t="s">
        <v>803</v>
      </c>
      <c r="C27" s="17" t="s">
        <v>803</v>
      </c>
      <c r="E27" s="387"/>
    </row>
    <row r="28" spans="1:5" s="388" customFormat="1">
      <c r="A28" s="772" t="s">
        <v>620</v>
      </c>
      <c r="B28" s="17" t="s">
        <v>803</v>
      </c>
      <c r="C28" s="17" t="s">
        <v>803</v>
      </c>
      <c r="E28" s="387"/>
    </row>
    <row r="29" spans="1:5" s="388" customFormat="1">
      <c r="A29" s="772" t="s">
        <v>619</v>
      </c>
      <c r="B29" s="17" t="s">
        <v>803</v>
      </c>
      <c r="C29" s="17" t="s">
        <v>803</v>
      </c>
      <c r="E29" s="387"/>
    </row>
    <row r="30" spans="1:5" s="388" customFormat="1">
      <c r="A30" s="772" t="s">
        <v>623</v>
      </c>
      <c r="B30" s="17">
        <v>-376.20057100000002</v>
      </c>
      <c r="C30" s="17">
        <v>-196.28729300000001</v>
      </c>
      <c r="E30" s="387"/>
    </row>
    <row r="31" spans="1:5" s="388" customFormat="1">
      <c r="A31" s="772" t="s">
        <v>624</v>
      </c>
      <c r="B31" s="17">
        <v>-376.20057100000002</v>
      </c>
      <c r="C31" s="17">
        <v>-196.28729300000001</v>
      </c>
      <c r="E31" s="387"/>
    </row>
    <row r="32" spans="1:5" s="388" customFormat="1">
      <c r="A32" s="693" t="s">
        <v>627</v>
      </c>
      <c r="B32" s="17">
        <v>338402.26196999999</v>
      </c>
      <c r="C32" s="17">
        <v>309740.138737</v>
      </c>
      <c r="E32" s="387"/>
    </row>
    <row r="33" spans="1:5" s="388" customFormat="1">
      <c r="A33" s="693" t="s">
        <v>628</v>
      </c>
      <c r="B33" s="17">
        <v>338402.26196999999</v>
      </c>
      <c r="C33" s="17">
        <v>309740.138737</v>
      </c>
      <c r="E33" s="387"/>
    </row>
    <row r="34" spans="1:5" ht="12.75" thickBot="1">
      <c r="A34" s="357" t="s">
        <v>629</v>
      </c>
      <c r="B34" s="552"/>
      <c r="C34" s="391"/>
    </row>
    <row r="35" spans="1:5">
      <c r="A35" s="693" t="s">
        <v>621</v>
      </c>
      <c r="B35" s="17">
        <v>24164.238577</v>
      </c>
      <c r="C35" s="17">
        <v>24127.258003999999</v>
      </c>
    </row>
    <row r="36" spans="1:5">
      <c r="A36" s="693" t="s">
        <v>622</v>
      </c>
      <c r="B36" s="17">
        <v>24164.238577</v>
      </c>
      <c r="C36" s="17">
        <v>24127.258003999999</v>
      </c>
    </row>
    <row r="37" spans="1:5" ht="12.75" thickBot="1">
      <c r="A37" s="357" t="s">
        <v>630</v>
      </c>
      <c r="B37" s="552"/>
      <c r="C37" s="391"/>
    </row>
    <row r="38" spans="1:5">
      <c r="A38" s="693" t="s">
        <v>625</v>
      </c>
      <c r="B38" s="392">
        <f>+B35/B32</f>
        <v>7.1406847094722448E-2</v>
      </c>
      <c r="C38" s="551">
        <v>7.7895161093365528E-2</v>
      </c>
    </row>
    <row r="39" spans="1:5">
      <c r="A39" s="693" t="s">
        <v>626</v>
      </c>
      <c r="B39" s="392">
        <f>+B38</f>
        <v>7.1406847094722448E-2</v>
      </c>
      <c r="C39" s="551">
        <v>7.7895161093365528E-2</v>
      </c>
    </row>
    <row r="43" spans="1:5">
      <c r="B43" s="693"/>
    </row>
    <row r="44" spans="1:5">
      <c r="B44" s="693"/>
    </row>
    <row r="45" spans="1:5">
      <c r="B45" s="693"/>
    </row>
    <row r="46" spans="1:5">
      <c r="B46" s="693"/>
    </row>
    <row r="47" spans="1:5">
      <c r="B47" s="693"/>
    </row>
    <row r="48" spans="1:5">
      <c r="B48" s="693"/>
    </row>
    <row r="49" spans="2:2">
      <c r="B49" s="693"/>
    </row>
    <row r="50" spans="2:2">
      <c r="B50" s="693"/>
    </row>
    <row r="51" spans="2:2">
      <c r="B51" s="693"/>
    </row>
    <row r="52" spans="2:2">
      <c r="B52" s="693"/>
    </row>
    <row r="53" spans="2:2">
      <c r="B53" s="693"/>
    </row>
    <row r="54" spans="2:2">
      <c r="B54" s="693"/>
    </row>
    <row r="55" spans="2:2">
      <c r="B55" s="693"/>
    </row>
    <row r="56" spans="2:2">
      <c r="B56" s="693"/>
    </row>
    <row r="57" spans="2:2">
      <c r="B57" s="693"/>
    </row>
  </sheetData>
  <conditionalFormatting sqref="C7:C8 C18 C12 C29">
    <cfRule type="cellIs" dxfId="3" priority="6" operator="lessThan">
      <formula>0</formula>
    </cfRule>
  </conditionalFormatting>
  <conditionalFormatting sqref="C27">
    <cfRule type="cellIs" dxfId="2" priority="5" operator="lessThan">
      <formula>C25</formula>
    </cfRule>
  </conditionalFormatting>
  <conditionalFormatting sqref="B7:B8 B18 B12 B29">
    <cfRule type="cellIs" dxfId="1" priority="2" operator="lessThan">
      <formula>0</formula>
    </cfRule>
  </conditionalFormatting>
  <conditionalFormatting sqref="B27">
    <cfRule type="cellIs" dxfId="0" priority="1" operator="lessThan">
      <formula>B25</formula>
    </cfRule>
  </conditionalFormatting>
  <hyperlinks>
    <hyperlink ref="G1" location="Contents!A1" display="Innholdsfortegnelse" xr:uid="{5983F939-FA08-4A02-9D2E-912D24A001B6}"/>
  </hyperlinks>
  <pageMargins left="0.7" right="0.7" top="0.75" bottom="0.75" header="0.3" footer="0.3"/>
  <pageSetup paperSize="9" scale="66" orientation="portrait" r:id="rId1"/>
  <headerFooter>
    <oddHeader>&amp;R&amp;"Calibri"&amp;12&amp;KFF9100F O R T R O L I G&amp;1#</oddHeader>
    <oddFooter>&amp;L&amp;1#&amp;"Calibri"&amp;12&amp;KFF9100F O R T R O L I G</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19"/>
  <sheetViews>
    <sheetView showGridLines="0" workbookViewId="0">
      <selection activeCell="M2" sqref="M2"/>
    </sheetView>
  </sheetViews>
  <sheetFormatPr baseColWidth="10" defaultRowHeight="12.75"/>
  <cols>
    <col min="1" max="1" width="17.5" style="422" customWidth="1"/>
    <col min="2" max="2" width="12.5" style="422" customWidth="1"/>
    <col min="3" max="3" width="11" style="422"/>
    <col min="4" max="13" width="15.375" style="422" customWidth="1"/>
    <col min="14" max="16384" width="11" style="422"/>
  </cols>
  <sheetData>
    <row r="1" spans="1:14" ht="21">
      <c r="A1" s="544" t="s">
        <v>983</v>
      </c>
    </row>
    <row r="2" spans="1:14">
      <c r="M2" s="881" t="s">
        <v>213</v>
      </c>
    </row>
    <row r="3" spans="1:14">
      <c r="A3" s="447" t="s">
        <v>35</v>
      </c>
    </row>
    <row r="5" spans="1:14">
      <c r="A5" s="446" t="s">
        <v>654</v>
      </c>
      <c r="B5" s="773"/>
      <c r="C5" s="773"/>
      <c r="D5" s="423"/>
      <c r="E5" s="423"/>
      <c r="F5" s="423"/>
      <c r="G5" s="423"/>
      <c r="H5" s="423"/>
      <c r="I5" s="423"/>
      <c r="J5" s="423"/>
      <c r="K5" s="423"/>
      <c r="L5" s="423"/>
      <c r="M5" s="423"/>
    </row>
    <row r="6" spans="1:14" ht="24.75" customHeight="1">
      <c r="A6" s="446"/>
      <c r="B6" s="873" t="s">
        <v>655</v>
      </c>
      <c r="C6" s="873"/>
      <c r="D6" s="873" t="s">
        <v>678</v>
      </c>
      <c r="E6" s="873"/>
      <c r="F6" s="874" t="s">
        <v>656</v>
      </c>
      <c r="G6" s="874"/>
      <c r="H6" s="874" t="s">
        <v>657</v>
      </c>
      <c r="I6" s="874"/>
      <c r="J6" s="874"/>
      <c r="K6" s="874"/>
      <c r="L6" s="773"/>
      <c r="M6" s="774"/>
    </row>
    <row r="7" spans="1:14" ht="52.5" customHeight="1" thickBot="1">
      <c r="A7" s="430"/>
      <c r="B7" s="445" t="s">
        <v>653</v>
      </c>
      <c r="C7" s="445" t="s">
        <v>652</v>
      </c>
      <c r="D7" s="445" t="s">
        <v>651</v>
      </c>
      <c r="E7" s="445" t="s">
        <v>650</v>
      </c>
      <c r="F7" s="445" t="s">
        <v>649</v>
      </c>
      <c r="G7" s="445" t="s">
        <v>648</v>
      </c>
      <c r="H7" s="445" t="s">
        <v>647</v>
      </c>
      <c r="I7" s="445" t="s">
        <v>646</v>
      </c>
      <c r="J7" s="444" t="s">
        <v>645</v>
      </c>
      <c r="K7" s="443" t="s">
        <v>6</v>
      </c>
      <c r="L7" s="442" t="s">
        <v>658</v>
      </c>
      <c r="M7" s="441" t="s">
        <v>677</v>
      </c>
    </row>
    <row r="8" spans="1:14" s="435" customFormat="1">
      <c r="A8" s="426" t="s">
        <v>927</v>
      </c>
      <c r="B8" s="440">
        <v>54791.743000000002</v>
      </c>
      <c r="C8" s="429">
        <v>272411.02299999999</v>
      </c>
      <c r="D8" s="438">
        <v>0</v>
      </c>
      <c r="E8" s="438">
        <v>0</v>
      </c>
      <c r="F8" s="438">
        <v>0</v>
      </c>
      <c r="G8" s="438">
        <v>0</v>
      </c>
      <c r="H8" s="439">
        <v>8974.6990000000005</v>
      </c>
      <c r="I8" s="438">
        <v>0</v>
      </c>
      <c r="J8" s="438">
        <v>0</v>
      </c>
      <c r="K8" s="438">
        <f>H8+I8+J8</f>
        <v>8974.6990000000005</v>
      </c>
      <c r="L8" s="437"/>
      <c r="M8" s="775">
        <v>0.01</v>
      </c>
      <c r="N8" s="436"/>
    </row>
    <row r="9" spans="1:14" s="435" customFormat="1">
      <c r="A9" s="426" t="s">
        <v>984</v>
      </c>
      <c r="B9" s="440">
        <v>8978.9969999999994</v>
      </c>
      <c r="C9" s="429">
        <v>60.170999999999999</v>
      </c>
      <c r="D9" s="438">
        <v>0</v>
      </c>
      <c r="E9" s="438">
        <v>0</v>
      </c>
      <c r="F9" s="438">
        <v>0</v>
      </c>
      <c r="G9" s="438">
        <v>0</v>
      </c>
      <c r="H9" s="439">
        <v>82.135999999999996</v>
      </c>
      <c r="I9" s="438">
        <v>0</v>
      </c>
      <c r="J9" s="438">
        <v>0</v>
      </c>
      <c r="K9" s="438">
        <f>H9+I9+J9</f>
        <v>82.135999999999996</v>
      </c>
      <c r="L9" s="437"/>
      <c r="M9" s="775">
        <v>0.01</v>
      </c>
      <c r="N9" s="436"/>
    </row>
    <row r="10" spans="1:14" s="431" customFormat="1">
      <c r="A10" s="776" t="s">
        <v>6</v>
      </c>
      <c r="B10" s="434">
        <v>63770.740000000005</v>
      </c>
      <c r="C10" s="434">
        <v>272471.19399999996</v>
      </c>
      <c r="D10" s="434">
        <f t="shared" ref="D10:J10" si="0">+D8</f>
        <v>0</v>
      </c>
      <c r="E10" s="434">
        <f t="shared" si="0"/>
        <v>0</v>
      </c>
      <c r="F10" s="434">
        <f t="shared" si="0"/>
        <v>0</v>
      </c>
      <c r="G10" s="434">
        <f t="shared" si="0"/>
        <v>0</v>
      </c>
      <c r="H10" s="434">
        <v>9056.8350000000009</v>
      </c>
      <c r="I10" s="434">
        <f t="shared" si="0"/>
        <v>0</v>
      </c>
      <c r="J10" s="434">
        <f t="shared" si="0"/>
        <v>0</v>
      </c>
      <c r="K10" s="434">
        <f>+K8+K9</f>
        <v>9056.8350000000009</v>
      </c>
      <c r="L10" s="433"/>
      <c r="M10" s="823">
        <v>0.01</v>
      </c>
      <c r="N10" s="432"/>
    </row>
    <row r="11" spans="1:14">
      <c r="A11" s="426"/>
      <c r="B11" s="425"/>
      <c r="C11" s="425"/>
      <c r="D11" s="423"/>
      <c r="E11" s="423"/>
      <c r="F11" s="423"/>
      <c r="G11" s="423"/>
      <c r="H11" s="423"/>
      <c r="I11" s="423"/>
      <c r="J11" s="423"/>
      <c r="K11" s="423"/>
      <c r="L11" s="423"/>
      <c r="M11" s="423"/>
    </row>
    <row r="12" spans="1:14">
      <c r="A12" s="426"/>
      <c r="B12" s="425"/>
      <c r="C12" s="425"/>
      <c r="D12" s="423"/>
      <c r="E12" s="423"/>
      <c r="F12" s="423"/>
      <c r="G12" s="423"/>
      <c r="H12" s="423"/>
      <c r="I12" s="423"/>
      <c r="J12" s="423"/>
      <c r="K12" s="423"/>
      <c r="L12" s="423"/>
      <c r="M12" s="423"/>
    </row>
    <row r="13" spans="1:14">
      <c r="A13" s="426"/>
      <c r="B13" s="425"/>
      <c r="C13" s="425"/>
      <c r="D13" s="423"/>
      <c r="E13" s="423"/>
      <c r="F13" s="423"/>
      <c r="G13" s="423"/>
      <c r="H13" s="423"/>
      <c r="I13" s="423"/>
      <c r="J13" s="423"/>
      <c r="K13" s="423"/>
      <c r="L13" s="423"/>
      <c r="M13" s="423"/>
    </row>
    <row r="14" spans="1:14">
      <c r="A14" s="426"/>
      <c r="B14" s="425"/>
      <c r="C14" s="425"/>
      <c r="D14" s="423"/>
      <c r="E14" s="423"/>
      <c r="F14" s="423"/>
      <c r="G14" s="423"/>
      <c r="H14" s="423"/>
      <c r="I14" s="423"/>
      <c r="J14" s="423"/>
      <c r="K14" s="423"/>
      <c r="L14" s="423"/>
      <c r="M14" s="423"/>
    </row>
    <row r="15" spans="1:14">
      <c r="A15" s="777" t="s">
        <v>928</v>
      </c>
      <c r="B15" s="425"/>
      <c r="C15" s="425"/>
      <c r="D15" s="423"/>
      <c r="E15" s="423"/>
      <c r="F15" s="423"/>
      <c r="G15" s="423"/>
      <c r="H15" s="423"/>
      <c r="I15" s="423"/>
      <c r="J15" s="423"/>
      <c r="K15" s="423"/>
      <c r="L15" s="423"/>
      <c r="M15" s="423"/>
    </row>
    <row r="16" spans="1:14" ht="13.5" thickBot="1">
      <c r="A16" s="778"/>
      <c r="B16" s="430"/>
      <c r="C16" s="430"/>
      <c r="E16" s="423"/>
      <c r="F16" s="423"/>
      <c r="G16" s="423"/>
      <c r="H16" s="423"/>
      <c r="I16" s="423"/>
      <c r="J16" s="423"/>
      <c r="K16" s="423"/>
      <c r="L16" s="423"/>
      <c r="M16" s="423"/>
    </row>
    <row r="17" spans="1:13">
      <c r="A17" s="426" t="s">
        <v>659</v>
      </c>
      <c r="B17" s="425"/>
      <c r="C17" s="440">
        <v>126615.859681</v>
      </c>
      <c r="D17" s="428"/>
      <c r="E17" s="423"/>
      <c r="F17" s="423"/>
      <c r="G17" s="423"/>
      <c r="H17" s="423"/>
      <c r="I17" s="423"/>
      <c r="J17" s="423"/>
      <c r="K17" s="423"/>
      <c r="L17" s="423"/>
      <c r="M17" s="423"/>
    </row>
    <row r="18" spans="1:13">
      <c r="A18" s="426" t="s">
        <v>660</v>
      </c>
      <c r="B18" s="425"/>
      <c r="C18" s="427">
        <v>0.01</v>
      </c>
      <c r="D18" s="427"/>
      <c r="E18" s="423"/>
      <c r="F18" s="423"/>
      <c r="G18" s="423"/>
      <c r="H18" s="423"/>
      <c r="I18" s="423"/>
      <c r="J18" s="423"/>
      <c r="K18" s="423"/>
      <c r="L18" s="423"/>
      <c r="M18" s="423"/>
    </row>
    <row r="19" spans="1:13">
      <c r="A19" s="426" t="s">
        <v>661</v>
      </c>
      <c r="B19" s="425"/>
      <c r="C19" s="828">
        <f>+C17*C18</f>
        <v>1266.1585968100001</v>
      </c>
      <c r="D19" s="424"/>
      <c r="E19" s="423"/>
      <c r="F19" s="423"/>
      <c r="G19" s="423"/>
      <c r="H19" s="423"/>
      <c r="I19" s="423"/>
      <c r="J19" s="423"/>
      <c r="K19" s="423"/>
      <c r="L19" s="423"/>
      <c r="M19" s="423"/>
    </row>
  </sheetData>
  <mergeCells count="4">
    <mergeCell ref="B6:C6"/>
    <mergeCell ref="D6:E6"/>
    <mergeCell ref="F6:G6"/>
    <mergeCell ref="H6:K6"/>
  </mergeCells>
  <hyperlinks>
    <hyperlink ref="M2" location="Contents!A1" display="Innholdsfortegnelse" xr:uid="{08E1D39B-8FF4-48A7-98C2-E5ED3B3EB304}"/>
  </hyperlinks>
  <pageMargins left="0.7" right="0.7" top="0.75" bottom="0.75" header="0.3" footer="0.3"/>
  <pageSetup paperSize="9" orientation="portrait" verticalDpi="0" r:id="rId1"/>
  <headerFooter>
    <oddHeader>&amp;R&amp;"Calibri"&amp;12&amp;KFF9100F O R T R O L I G&amp;1#</oddHeader>
    <oddFooter>&amp;L&amp;1#&amp;"Calibri"&amp;12&amp;KFF9100F O R T R O L I G</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23DA-E677-4622-B6C7-75B5C2410AE0}">
  <dimension ref="A1:G14"/>
  <sheetViews>
    <sheetView showGridLines="0" workbookViewId="0">
      <selection activeCell="D8" sqref="D8"/>
    </sheetView>
  </sheetViews>
  <sheetFormatPr baseColWidth="10" defaultRowHeight="12.75"/>
  <cols>
    <col min="1" max="1" width="46.125" style="422" bestFit="1" customWidth="1"/>
    <col min="2" max="16384" width="11" style="422"/>
  </cols>
  <sheetData>
    <row r="1" spans="1:7" ht="21">
      <c r="A1" s="544" t="s">
        <v>792</v>
      </c>
      <c r="G1" s="881" t="s">
        <v>213</v>
      </c>
    </row>
    <row r="3" spans="1:7" ht="36.75" thickBot="1">
      <c r="A3" s="553" t="s">
        <v>792</v>
      </c>
      <c r="B3" s="554" t="s">
        <v>793</v>
      </c>
      <c r="C3" s="554" t="s">
        <v>794</v>
      </c>
      <c r="D3" s="555" t="s">
        <v>795</v>
      </c>
    </row>
    <row r="4" spans="1:7">
      <c r="A4" s="779" t="s">
        <v>796</v>
      </c>
      <c r="B4" s="679">
        <v>11</v>
      </c>
      <c r="C4" s="679">
        <v>23</v>
      </c>
      <c r="D4" s="679">
        <v>10</v>
      </c>
    </row>
    <row r="5" spans="1:7" ht="24">
      <c r="A5" s="780" t="s">
        <v>797</v>
      </c>
      <c r="B5" s="679">
        <v>53</v>
      </c>
      <c r="C5" s="679">
        <v>70</v>
      </c>
      <c r="D5" s="679">
        <v>16</v>
      </c>
    </row>
    <row r="6" spans="1:7">
      <c r="A6" s="780" t="s">
        <v>798</v>
      </c>
      <c r="B6" s="680">
        <v>12</v>
      </c>
      <c r="C6" s="679">
        <v>14</v>
      </c>
      <c r="D6" s="679">
        <v>2</v>
      </c>
    </row>
    <row r="7" spans="1:7">
      <c r="A7" s="883" t="s">
        <v>6</v>
      </c>
      <c r="B7" s="882">
        <v>76</v>
      </c>
      <c r="C7" s="882">
        <v>107</v>
      </c>
      <c r="D7" s="882">
        <v>29</v>
      </c>
    </row>
    <row r="8" spans="1:7">
      <c r="A8" s="256"/>
    </row>
    <row r="9" spans="1:7">
      <c r="A9" s="256"/>
    </row>
    <row r="10" spans="1:7">
      <c r="A10" s="256"/>
    </row>
    <row r="11" spans="1:7">
      <c r="A11" s="256"/>
    </row>
    <row r="12" spans="1:7">
      <c r="A12" s="256"/>
    </row>
    <row r="13" spans="1:7">
      <c r="A13" s="256"/>
    </row>
    <row r="14" spans="1:7">
      <c r="A14" s="256"/>
    </row>
  </sheetData>
  <hyperlinks>
    <hyperlink ref="G1" location="Contents!A1" display="Innholdsfortegnelse" xr:uid="{65E9C751-5446-4CEB-A8EF-05D767305791}"/>
  </hyperlinks>
  <pageMargins left="0.7" right="0.7" top="0.75" bottom="0.75" header="0.3" footer="0.3"/>
  <pageSetup paperSize="9" orientation="portrait" verticalDpi="0" r:id="rId1"/>
  <headerFooter>
    <oddHeader>&amp;R&amp;"Calibri"&amp;12&amp;KFF9100F O R T R O L I G&amp;1#</oddHeader>
    <oddFooter>&amp;L&amp;1#&amp;"Calibri"&amp;12&amp;KFF9100F O R T R O L I 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
  <sheetViews>
    <sheetView zoomScaleNormal="100" workbookViewId="0">
      <selection activeCell="G1" sqref="G1"/>
    </sheetView>
  </sheetViews>
  <sheetFormatPr baseColWidth="10" defaultColWidth="11" defaultRowHeight="12"/>
  <cols>
    <col min="1" max="1" width="88.625" style="16" bestFit="1" customWidth="1"/>
    <col min="2" max="2" width="11.25" style="256" customWidth="1"/>
    <col min="3" max="3" width="12.5" style="16" customWidth="1"/>
    <col min="4" max="4" width="17" style="256" customWidth="1"/>
    <col min="5" max="5" width="11.25" style="16" customWidth="1"/>
    <col min="6" max="6" width="16.375" style="16" customWidth="1"/>
    <col min="7" max="16384" width="11" style="16"/>
  </cols>
  <sheetData>
    <row r="1" spans="1:7" ht="21">
      <c r="A1" s="542" t="s">
        <v>532</v>
      </c>
      <c r="B1" s="83"/>
      <c r="G1" s="881" t="s">
        <v>213</v>
      </c>
    </row>
    <row r="3" spans="1:7">
      <c r="A3" s="14"/>
      <c r="B3" s="104" t="s">
        <v>1</v>
      </c>
      <c r="C3" s="104" t="s">
        <v>2</v>
      </c>
      <c r="D3" s="105" t="s">
        <v>1</v>
      </c>
      <c r="E3" s="105" t="s">
        <v>2</v>
      </c>
      <c r="F3" s="14"/>
      <c r="G3" s="14"/>
    </row>
    <row r="4" spans="1:7" ht="12.75" thickBot="1">
      <c r="A4" s="283" t="s">
        <v>3</v>
      </c>
      <c r="B4" s="306" t="s">
        <v>957</v>
      </c>
      <c r="C4" s="306" t="s">
        <v>957</v>
      </c>
      <c r="D4" s="307" t="s">
        <v>846</v>
      </c>
      <c r="E4" s="307" t="s">
        <v>846</v>
      </c>
      <c r="F4" s="68"/>
    </row>
    <row r="5" spans="1:7" s="256" customFormat="1">
      <c r="A5" s="801" t="s">
        <v>4</v>
      </c>
      <c r="B5" s="273">
        <v>0.19500000000000001</v>
      </c>
      <c r="C5" s="17">
        <v>2239</v>
      </c>
      <c r="D5" s="273">
        <v>0.19500000000000001</v>
      </c>
      <c r="E5" s="17">
        <v>2229</v>
      </c>
      <c r="F5" s="68"/>
    </row>
    <row r="6" spans="1:7" s="218" customFormat="1">
      <c r="A6" s="801" t="s">
        <v>5</v>
      </c>
      <c r="B6" s="273">
        <v>0.15140000000000001</v>
      </c>
      <c r="C6" s="17">
        <v>344</v>
      </c>
      <c r="D6" s="273">
        <v>0.15140000000000001</v>
      </c>
      <c r="E6" s="17">
        <v>259</v>
      </c>
      <c r="F6" s="90"/>
      <c r="G6" s="106"/>
    </row>
    <row r="7" spans="1:7" s="256" customFormat="1">
      <c r="A7" s="801" t="s">
        <v>685</v>
      </c>
      <c r="B7" s="273">
        <v>0.19209999999999999</v>
      </c>
      <c r="C7" s="17">
        <v>149</v>
      </c>
      <c r="D7" s="273">
        <v>0.19769999999999999</v>
      </c>
      <c r="E7" s="17">
        <v>152</v>
      </c>
      <c r="F7" s="90"/>
      <c r="G7" s="455"/>
    </row>
    <row r="8" spans="1:7" s="256" customFormat="1">
      <c r="A8" s="801" t="s">
        <v>686</v>
      </c>
      <c r="B8" s="273"/>
      <c r="C8" s="17">
        <v>60</v>
      </c>
      <c r="D8" s="273"/>
      <c r="E8" s="17">
        <v>61</v>
      </c>
      <c r="F8" s="90"/>
      <c r="G8" s="784"/>
    </row>
    <row r="9" spans="1:7" s="256" customFormat="1">
      <c r="A9" s="801" t="s">
        <v>945</v>
      </c>
      <c r="B9" s="801"/>
      <c r="C9" s="17">
        <v>22.5</v>
      </c>
      <c r="D9" s="801"/>
      <c r="E9" s="17">
        <v>62</v>
      </c>
      <c r="F9" s="90"/>
      <c r="G9" s="455"/>
    </row>
    <row r="10" spans="1:7">
      <c r="A10" s="802" t="s">
        <v>6</v>
      </c>
      <c r="B10" s="802"/>
      <c r="C10" s="192">
        <f>SUM(C5:C9)</f>
        <v>2814.5</v>
      </c>
      <c r="D10" s="192"/>
      <c r="E10" s="193">
        <v>2763</v>
      </c>
      <c r="F10" s="90"/>
      <c r="G10" s="106"/>
    </row>
    <row r="12" spans="1:7">
      <c r="A12" s="352" t="s">
        <v>547</v>
      </c>
    </row>
    <row r="13" spans="1:7">
      <c r="A13" s="352" t="s">
        <v>548</v>
      </c>
    </row>
    <row r="14" spans="1:7">
      <c r="A14" s="352" t="s">
        <v>533</v>
      </c>
    </row>
    <row r="15" spans="1:7">
      <c r="A15" s="352" t="s">
        <v>549</v>
      </c>
    </row>
    <row r="16" spans="1:7">
      <c r="A16" s="16" t="s">
        <v>849</v>
      </c>
    </row>
    <row r="17" spans="1:1">
      <c r="A17" s="256" t="s">
        <v>850</v>
      </c>
    </row>
    <row r="18" spans="1:1">
      <c r="A18" s="256"/>
    </row>
  </sheetData>
  <hyperlinks>
    <hyperlink ref="G1" location="Contents!A1" display="Innholdsfortegnelse" xr:uid="{C33555CF-40E2-4E17-907C-5CBA0BF97930}"/>
  </hyperlinks>
  <pageMargins left="0.74803149606299213" right="0.74803149606299213" top="0.98425196850393704" bottom="0.98425196850393704" header="0.51181102362204722" footer="0.51181102362204722"/>
  <pageSetup paperSize="9" scale="42" fitToHeight="0" orientation="portrait" r:id="rId1"/>
  <headerFooter>
    <oddHeader>&amp;R&amp;"Calibri"&amp;12&amp;KFF9100F O R T R O L I G&amp;1#</oddHeader>
    <oddFooter>&amp;R&amp;A&amp;L&amp;1#&amp;"Calibri"&amp;12&amp;KFF9100F O R T R O L I G</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pageSetUpPr fitToPage="1"/>
  </sheetPr>
  <dimension ref="A1:Q148"/>
  <sheetViews>
    <sheetView showGridLines="0" zoomScaleNormal="100" workbookViewId="0">
      <selection activeCell="E1" sqref="E1"/>
    </sheetView>
  </sheetViews>
  <sheetFormatPr baseColWidth="10" defaultColWidth="11" defaultRowHeight="12"/>
  <cols>
    <col min="1" max="1" width="132" style="16" bestFit="1" customWidth="1"/>
    <col min="2" max="2" width="11.875" style="16" customWidth="1"/>
    <col min="3" max="3" width="8.625" style="16" customWidth="1"/>
    <col min="4" max="5" width="11.75" style="16" customWidth="1"/>
    <col min="6" max="6" width="14.625" style="16" customWidth="1"/>
    <col min="7" max="9" width="11" style="16"/>
    <col min="10" max="10" width="9.875" style="16" bestFit="1" customWidth="1"/>
    <col min="11" max="11" width="19.75" style="16" bestFit="1" customWidth="1"/>
    <col min="12" max="16384" width="11" style="16"/>
  </cols>
  <sheetData>
    <row r="1" spans="1:5" ht="21">
      <c r="A1" s="542" t="s">
        <v>805</v>
      </c>
      <c r="E1" s="881" t="s">
        <v>213</v>
      </c>
    </row>
    <row r="2" spans="1:5" s="256" customFormat="1">
      <c r="A2" s="353" t="s">
        <v>534</v>
      </c>
    </row>
    <row r="3" spans="1:5" s="256" customFormat="1">
      <c r="A3" s="353"/>
    </row>
    <row r="4" spans="1:5" s="256" customFormat="1">
      <c r="A4" s="393" t="s">
        <v>958</v>
      </c>
    </row>
    <row r="5" spans="1:5" s="256" customFormat="1">
      <c r="A5" s="389" t="s">
        <v>936</v>
      </c>
    </row>
    <row r="6" spans="1:5" s="256" customFormat="1">
      <c r="A6" s="790" t="s">
        <v>946</v>
      </c>
    </row>
    <row r="7" spans="1:5" s="256" customFormat="1">
      <c r="A7" s="256" t="s">
        <v>959</v>
      </c>
    </row>
    <row r="8" spans="1:5" s="256" customFormat="1">
      <c r="A8" s="256" t="s">
        <v>960</v>
      </c>
    </row>
    <row r="9" spans="1:5">
      <c r="A9" s="389" t="s">
        <v>804</v>
      </c>
    </row>
    <row r="11" spans="1:5" ht="12.75" thickBot="1">
      <c r="A11" s="1" t="s">
        <v>7</v>
      </c>
      <c r="B11" s="308">
        <v>44561</v>
      </c>
      <c r="C11" s="309">
        <v>44196</v>
      </c>
    </row>
    <row r="12" spans="1:5">
      <c r="A12" s="2" t="s">
        <v>8</v>
      </c>
      <c r="B12" s="803">
        <v>6394</v>
      </c>
      <c r="C12" s="4">
        <v>6394</v>
      </c>
    </row>
    <row r="13" spans="1:5">
      <c r="A13" s="2" t="s">
        <v>9</v>
      </c>
      <c r="B13" s="803">
        <v>1587</v>
      </c>
      <c r="C13" s="4">
        <v>1587</v>
      </c>
    </row>
    <row r="14" spans="1:5">
      <c r="A14" s="2" t="s">
        <v>10</v>
      </c>
      <c r="B14" s="803">
        <v>1535</v>
      </c>
      <c r="C14" s="4">
        <v>1407</v>
      </c>
    </row>
    <row r="15" spans="1:5" s="256" customFormat="1">
      <c r="A15" s="2" t="s">
        <v>667</v>
      </c>
      <c r="B15" s="803">
        <v>1850</v>
      </c>
      <c r="C15" s="4">
        <v>1850</v>
      </c>
    </row>
    <row r="16" spans="1:5" s="256" customFormat="1">
      <c r="A16" s="5" t="s">
        <v>11</v>
      </c>
      <c r="B16" s="803">
        <v>15813</v>
      </c>
      <c r="C16" s="4">
        <v>15150</v>
      </c>
    </row>
    <row r="17" spans="1:5" s="256" customFormat="1">
      <c r="A17" s="5" t="s">
        <v>935</v>
      </c>
      <c r="B17" s="803">
        <v>0</v>
      </c>
      <c r="C17" s="4">
        <v>5</v>
      </c>
    </row>
    <row r="18" spans="1:5">
      <c r="A18" s="6" t="s">
        <v>12</v>
      </c>
      <c r="B18" s="786">
        <f>SUM(B12:B17)</f>
        <v>27179</v>
      </c>
      <c r="C18" s="7">
        <f>SUM(C12:C17)</f>
        <v>26393</v>
      </c>
    </row>
    <row r="19" spans="1:5">
      <c r="A19" s="2"/>
      <c r="B19" s="3"/>
      <c r="C19" s="4"/>
    </row>
    <row r="20" spans="1:5">
      <c r="A20" s="8" t="s">
        <v>851</v>
      </c>
      <c r="B20" s="3"/>
      <c r="C20" s="4"/>
      <c r="E20" s="8"/>
    </row>
    <row r="21" spans="1:5">
      <c r="A21" s="2" t="s">
        <v>13</v>
      </c>
      <c r="B21" s="803">
        <v>-681</v>
      </c>
      <c r="C21" s="4">
        <v>-364</v>
      </c>
      <c r="E21" s="2"/>
    </row>
    <row r="22" spans="1:5">
      <c r="A22" s="2" t="s">
        <v>14</v>
      </c>
      <c r="B22" s="803">
        <v>-1535</v>
      </c>
      <c r="C22" s="4">
        <v>-1407</v>
      </c>
      <c r="E22" s="2"/>
    </row>
    <row r="23" spans="1:5">
      <c r="A23" s="310" t="s">
        <v>555</v>
      </c>
      <c r="B23" s="803">
        <v>-305</v>
      </c>
      <c r="C23" s="4">
        <v>-146</v>
      </c>
      <c r="E23" s="2"/>
    </row>
    <row r="24" spans="1:5" s="256" customFormat="1">
      <c r="A24" s="256" t="s">
        <v>668</v>
      </c>
      <c r="B24" s="803">
        <v>-1850</v>
      </c>
      <c r="C24" s="4">
        <v>-1850</v>
      </c>
      <c r="E24" s="2"/>
    </row>
    <row r="25" spans="1:5" s="256" customFormat="1">
      <c r="A25" s="256" t="s">
        <v>842</v>
      </c>
      <c r="B25" s="803">
        <v>0</v>
      </c>
      <c r="C25" s="4"/>
      <c r="E25" s="2"/>
    </row>
    <row r="26" spans="1:5" s="256" customFormat="1">
      <c r="A26" s="2" t="s">
        <v>713</v>
      </c>
      <c r="B26" s="803">
        <v>-325</v>
      </c>
      <c r="C26" s="4">
        <v>-246</v>
      </c>
      <c r="E26" s="2"/>
    </row>
    <row r="27" spans="1:5" s="256" customFormat="1">
      <c r="A27" s="2" t="s">
        <v>714</v>
      </c>
      <c r="B27" s="803">
        <v>-150</v>
      </c>
      <c r="C27" s="4">
        <v>-154</v>
      </c>
      <c r="E27" s="2"/>
    </row>
    <row r="28" spans="1:5" s="256" customFormat="1">
      <c r="A28" s="125" t="s">
        <v>15</v>
      </c>
      <c r="B28" s="803">
        <v>-71</v>
      </c>
      <c r="C28" s="4">
        <v>-50</v>
      </c>
      <c r="E28" s="2"/>
    </row>
    <row r="29" spans="1:5" s="214" customFormat="1">
      <c r="A29" s="785" t="s">
        <v>851</v>
      </c>
      <c r="B29" s="804">
        <f>SUM(B18:B28)</f>
        <v>22262</v>
      </c>
      <c r="C29" s="787">
        <f>SUM(C18:C28)</f>
        <v>22176</v>
      </c>
    </row>
    <row r="30" spans="1:5" ht="12" customHeight="1">
      <c r="A30" s="5" t="s">
        <v>669</v>
      </c>
      <c r="B30" s="803">
        <v>1951</v>
      </c>
      <c r="C30" s="4">
        <v>1951</v>
      </c>
      <c r="E30" s="2"/>
    </row>
    <row r="31" spans="1:5" s="256" customFormat="1" ht="14.25" customHeight="1">
      <c r="A31" s="5" t="s">
        <v>16</v>
      </c>
      <c r="B31" s="803">
        <v>-49</v>
      </c>
      <c r="C31" s="4"/>
      <c r="E31" s="2"/>
    </row>
    <row r="32" spans="1:5">
      <c r="A32" s="705" t="s">
        <v>852</v>
      </c>
      <c r="B32" s="786">
        <f>B29+B30+B31</f>
        <v>24164</v>
      </c>
      <c r="C32" s="7">
        <f>C29+C30+C31</f>
        <v>24127</v>
      </c>
      <c r="E32" s="2"/>
    </row>
    <row r="33" spans="1:3">
      <c r="A33" s="2"/>
      <c r="B33" s="3"/>
      <c r="C33" s="4"/>
    </row>
    <row r="34" spans="1:3">
      <c r="A34" s="8" t="s">
        <v>17</v>
      </c>
      <c r="B34" s="3"/>
      <c r="C34" s="4"/>
    </row>
    <row r="35" spans="1:3">
      <c r="A35" s="2" t="s">
        <v>18</v>
      </c>
      <c r="B35" s="803">
        <v>2238</v>
      </c>
      <c r="C35" s="4">
        <v>2252</v>
      </c>
    </row>
    <row r="36" spans="1:3" s="256" customFormat="1">
      <c r="A36" s="2" t="s">
        <v>19</v>
      </c>
      <c r="B36" s="803">
        <v>-195</v>
      </c>
      <c r="C36" s="4">
        <v>-43</v>
      </c>
    </row>
    <row r="37" spans="1:3">
      <c r="A37" s="6" t="s">
        <v>20</v>
      </c>
      <c r="B37" s="786">
        <f>SUM(B35:B36)</f>
        <v>2043</v>
      </c>
      <c r="C37" s="7">
        <f>SUM(C35:C36)</f>
        <v>2209</v>
      </c>
    </row>
    <row r="38" spans="1:3">
      <c r="A38" s="5"/>
      <c r="B38" s="803"/>
      <c r="C38" s="4"/>
    </row>
    <row r="39" spans="1:3">
      <c r="A39" s="6" t="s">
        <v>21</v>
      </c>
      <c r="B39" s="786">
        <f>+B37+B32</f>
        <v>26207</v>
      </c>
      <c r="C39" s="788">
        <f>+C37+C32</f>
        <v>26336</v>
      </c>
    </row>
    <row r="40" spans="1:3" ht="14.25">
      <c r="A40" s="9" t="s">
        <v>22</v>
      </c>
      <c r="B40" s="10"/>
      <c r="C40" s="11"/>
    </row>
    <row r="41" spans="1:3">
      <c r="A41" s="12"/>
      <c r="B41" s="13"/>
      <c r="C41" s="14"/>
    </row>
    <row r="42" spans="1:3" ht="12.75" thickBot="1">
      <c r="A42" s="15" t="s">
        <v>23</v>
      </c>
      <c r="B42" s="308">
        <v>44561</v>
      </c>
      <c r="C42" s="309">
        <v>44196</v>
      </c>
    </row>
    <row r="43" spans="1:3">
      <c r="A43" s="352" t="s">
        <v>584</v>
      </c>
      <c r="B43" s="253">
        <v>114572</v>
      </c>
      <c r="C43" s="17">
        <v>111074</v>
      </c>
    </row>
    <row r="44" spans="1:3" s="256" customFormat="1">
      <c r="A44" s="256" t="s">
        <v>24</v>
      </c>
      <c r="B44" s="253">
        <v>259</v>
      </c>
      <c r="C44" s="17">
        <v>334</v>
      </c>
    </row>
    <row r="45" spans="1:3" s="256" customFormat="1">
      <c r="A45" s="256" t="s">
        <v>25</v>
      </c>
      <c r="B45" s="253">
        <v>10587</v>
      </c>
      <c r="C45" s="17">
        <v>9854</v>
      </c>
    </row>
    <row r="46" spans="1:3" s="256" customFormat="1">
      <c r="A46" s="144" t="s">
        <v>961</v>
      </c>
      <c r="B46" s="826">
        <v>2563</v>
      </c>
      <c r="C46" s="706">
        <v>0</v>
      </c>
    </row>
    <row r="47" spans="1:3">
      <c r="A47" s="20" t="s">
        <v>26</v>
      </c>
      <c r="B47" s="21">
        <f>SUM(B43:B46)</f>
        <v>127981</v>
      </c>
      <c r="C47" s="215">
        <f>SUM(C43:C46)</f>
        <v>121262</v>
      </c>
    </row>
    <row r="48" spans="1:3">
      <c r="A48" s="22"/>
      <c r="B48" s="805"/>
      <c r="C48" s="23"/>
    </row>
    <row r="49" spans="1:17" s="256" customFormat="1">
      <c r="A49" s="274" t="s">
        <v>27</v>
      </c>
      <c r="B49" s="253">
        <v>5759.1450000000004</v>
      </c>
      <c r="C49" s="17">
        <v>5456.79</v>
      </c>
    </row>
    <row r="50" spans="1:17" s="256" customFormat="1">
      <c r="A50" s="274" t="s">
        <v>28</v>
      </c>
      <c r="B50" s="253"/>
      <c r="C50" s="17"/>
    </row>
    <row r="51" spans="1:17" s="256" customFormat="1">
      <c r="A51" s="274" t="s">
        <v>550</v>
      </c>
      <c r="B51" s="253">
        <v>3199.5250000000001</v>
      </c>
      <c r="C51" s="17">
        <v>3031.55</v>
      </c>
    </row>
    <row r="52" spans="1:17" s="256" customFormat="1">
      <c r="A52" s="274" t="s">
        <v>29</v>
      </c>
      <c r="B52" s="253">
        <v>5759.1450000000004</v>
      </c>
      <c r="C52" s="17">
        <v>5456.79</v>
      </c>
    </row>
    <row r="53" spans="1:17" s="256" customFormat="1">
      <c r="A53" s="274" t="s">
        <v>709</v>
      </c>
      <c r="B53" s="253">
        <v>1279.81</v>
      </c>
      <c r="C53" s="17">
        <v>1212.6199999999999</v>
      </c>
    </row>
    <row r="54" spans="1:17" s="256" customFormat="1">
      <c r="A54" s="274" t="s">
        <v>30</v>
      </c>
      <c r="B54" s="253">
        <v>10238.48</v>
      </c>
      <c r="C54" s="17">
        <v>9700.9599999999991</v>
      </c>
    </row>
    <row r="55" spans="1:17" s="256" customFormat="1">
      <c r="A55" s="274" t="s">
        <v>31</v>
      </c>
      <c r="B55" s="253">
        <v>6264.375</v>
      </c>
      <c r="C55" s="17">
        <v>7018.25</v>
      </c>
    </row>
    <row r="56" spans="1:17" s="256" customFormat="1">
      <c r="A56" s="22"/>
      <c r="B56" s="806"/>
      <c r="C56" s="23"/>
      <c r="F56" s="560"/>
    </row>
    <row r="57" spans="1:17">
      <c r="A57" s="310" t="s">
        <v>810</v>
      </c>
      <c r="B57" s="559">
        <v>0.17394769536103016</v>
      </c>
      <c r="C57" s="24">
        <v>0.18287674621893091</v>
      </c>
      <c r="F57" s="2"/>
    </row>
    <row r="58" spans="1:17">
      <c r="A58" s="310" t="s">
        <v>808</v>
      </c>
      <c r="B58" s="559">
        <v>0.18880927637696221</v>
      </c>
      <c r="C58" s="24">
        <v>0.19896587554221437</v>
      </c>
      <c r="F58" s="311"/>
    </row>
    <row r="59" spans="1:17">
      <c r="A59" s="311" t="s">
        <v>809</v>
      </c>
      <c r="B59" s="559">
        <v>0.20477258343035296</v>
      </c>
      <c r="C59" s="24">
        <v>0.21718262934802329</v>
      </c>
      <c r="F59" s="14"/>
    </row>
    <row r="60" spans="1:17">
      <c r="A60" s="14" t="s">
        <v>599</v>
      </c>
      <c r="B60" s="559">
        <v>7.1400000000000005E-2</v>
      </c>
      <c r="C60" s="449">
        <v>7.7899999999999997E-2</v>
      </c>
    </row>
    <row r="61" spans="1:17" s="25" customFormat="1">
      <c r="A61" s="263"/>
      <c r="B61" s="263"/>
      <c r="C61" s="263"/>
      <c r="L61" s="16"/>
      <c r="M61" s="16"/>
      <c r="N61" s="16"/>
      <c r="O61" s="16"/>
      <c r="P61" s="16"/>
      <c r="Q61" s="16"/>
    </row>
    <row r="62" spans="1:17" s="25" customFormat="1">
      <c r="L62" s="16"/>
      <c r="M62" s="16"/>
      <c r="N62" s="16"/>
      <c r="O62" s="16"/>
      <c r="P62" s="16"/>
      <c r="Q62" s="16"/>
    </row>
    <row r="63" spans="1:17" s="25" customFormat="1">
      <c r="L63" s="16"/>
      <c r="M63" s="16"/>
      <c r="N63" s="16"/>
      <c r="O63" s="16"/>
      <c r="P63" s="16"/>
      <c r="Q63" s="16"/>
    </row>
    <row r="64" spans="1:17">
      <c r="C64" s="26"/>
      <c r="D64" s="26"/>
      <c r="E64" s="26"/>
      <c r="F64" s="26"/>
    </row>
    <row r="65" spans="1:9">
      <c r="A65" s="27"/>
      <c r="B65" s="28"/>
      <c r="C65" s="28"/>
      <c r="D65" s="29"/>
      <c r="E65" s="29"/>
      <c r="F65" s="29"/>
      <c r="G65" s="14"/>
      <c r="H65" s="14"/>
      <c r="I65" s="14"/>
    </row>
    <row r="66" spans="1:9">
      <c r="A66" s="14"/>
      <c r="B66" s="14"/>
      <c r="C66" s="28"/>
      <c r="D66" s="30"/>
      <c r="E66" s="30"/>
      <c r="F66" s="28"/>
      <c r="G66" s="14"/>
      <c r="H66" s="14"/>
      <c r="I66" s="14"/>
    </row>
    <row r="67" spans="1:9">
      <c r="A67" s="31"/>
      <c r="B67" s="31"/>
      <c r="C67" s="32"/>
      <c r="D67" s="30"/>
      <c r="E67" s="30"/>
      <c r="F67" s="31"/>
      <c r="G67" s="31"/>
      <c r="H67" s="14"/>
      <c r="I67" s="14"/>
    </row>
    <row r="68" spans="1:9">
      <c r="A68" s="33"/>
      <c r="B68" s="34"/>
      <c r="C68" s="30"/>
      <c r="D68" s="30"/>
      <c r="E68" s="30"/>
      <c r="F68" s="35"/>
      <c r="G68" s="35"/>
      <c r="H68" s="14"/>
      <c r="I68" s="14"/>
    </row>
    <row r="69" spans="1:9">
      <c r="A69" s="35"/>
      <c r="B69" s="34"/>
      <c r="C69" s="30"/>
      <c r="D69" s="30"/>
      <c r="E69" s="30"/>
      <c r="F69" s="35"/>
      <c r="G69" s="36"/>
      <c r="H69" s="14"/>
      <c r="I69" s="14"/>
    </row>
    <row r="70" spans="1:9">
      <c r="A70" s="37"/>
      <c r="B70" s="38"/>
      <c r="C70" s="39"/>
      <c r="D70" s="39"/>
      <c r="E70" s="39"/>
      <c r="F70" s="40"/>
      <c r="G70" s="41"/>
      <c r="H70" s="14"/>
      <c r="I70" s="14"/>
    </row>
    <row r="71" spans="1:9">
      <c r="A71" s="42"/>
      <c r="B71" s="38"/>
      <c r="C71" s="39"/>
      <c r="D71" s="39"/>
      <c r="E71" s="39"/>
      <c r="F71" s="43"/>
      <c r="G71" s="43"/>
      <c r="H71" s="14"/>
      <c r="I71" s="14"/>
    </row>
    <row r="72" spans="1:9">
      <c r="A72" s="42"/>
      <c r="B72" s="38"/>
      <c r="C72" s="39"/>
      <c r="D72" s="39"/>
      <c r="E72" s="39"/>
      <c r="F72" s="43"/>
      <c r="G72" s="43"/>
      <c r="H72" s="14"/>
      <c r="I72" s="14"/>
    </row>
    <row r="73" spans="1:9">
      <c r="A73" s="42"/>
      <c r="B73" s="38"/>
      <c r="C73" s="39"/>
      <c r="D73" s="39"/>
      <c r="E73" s="39"/>
      <c r="F73" s="43"/>
      <c r="G73" s="43"/>
      <c r="H73" s="14"/>
      <c r="I73" s="14"/>
    </row>
    <row r="74" spans="1:9">
      <c r="A74" s="44"/>
      <c r="B74" s="38"/>
      <c r="C74" s="39"/>
      <c r="D74" s="39"/>
      <c r="E74" s="39"/>
      <c r="F74" s="45"/>
      <c r="G74" s="41"/>
      <c r="H74" s="14"/>
      <c r="I74" s="14"/>
    </row>
    <row r="75" spans="1:9">
      <c r="A75" s="46"/>
      <c r="B75" s="47"/>
      <c r="C75" s="48"/>
      <c r="D75" s="48"/>
      <c r="E75" s="48"/>
      <c r="F75" s="49"/>
      <c r="G75" s="49"/>
      <c r="H75" s="14"/>
      <c r="I75" s="14"/>
    </row>
    <row r="76" spans="1:9">
      <c r="A76" s="50"/>
      <c r="B76" s="38"/>
      <c r="C76" s="48"/>
      <c r="D76" s="48"/>
      <c r="E76" s="48"/>
      <c r="F76" s="40"/>
      <c r="G76" s="41"/>
      <c r="H76" s="14"/>
      <c r="I76" s="14"/>
    </row>
    <row r="77" spans="1:9">
      <c r="A77" s="51"/>
      <c r="B77" s="31"/>
      <c r="C77" s="48"/>
      <c r="D77" s="48"/>
      <c r="E77" s="48"/>
      <c r="F77" s="40"/>
      <c r="G77" s="41"/>
      <c r="H77" s="14"/>
      <c r="I77" s="14"/>
    </row>
    <row r="78" spans="1:9">
      <c r="A78" s="42"/>
      <c r="B78" s="38"/>
      <c r="C78" s="48"/>
      <c r="D78" s="48"/>
      <c r="E78" s="48"/>
      <c r="F78" s="43"/>
      <c r="G78" s="43"/>
      <c r="H78" s="14"/>
      <c r="I78" s="14"/>
    </row>
    <row r="79" spans="1:9">
      <c r="A79" s="42"/>
      <c r="B79" s="38"/>
      <c r="C79" s="48"/>
      <c r="D79" s="48"/>
      <c r="E79" s="48"/>
      <c r="F79" s="43"/>
      <c r="G79" s="43"/>
      <c r="H79" s="14"/>
      <c r="I79" s="14"/>
    </row>
    <row r="80" spans="1:9">
      <c r="A80" s="42"/>
      <c r="B80" s="38"/>
      <c r="C80" s="48"/>
      <c r="D80" s="48"/>
      <c r="E80" s="48"/>
      <c r="F80" s="43"/>
      <c r="G80" s="43"/>
      <c r="H80" s="14"/>
      <c r="I80" s="14"/>
    </row>
    <row r="81" spans="1:12">
      <c r="A81" s="46"/>
      <c r="B81" s="47"/>
      <c r="C81" s="52"/>
      <c r="D81" s="52"/>
      <c r="E81" s="52"/>
      <c r="F81" s="49"/>
      <c r="G81" s="49"/>
      <c r="H81" s="14"/>
      <c r="I81" s="14"/>
    </row>
    <row r="82" spans="1:12" ht="14.25">
      <c r="A82" s="53"/>
      <c r="B82" s="9"/>
      <c r="C82" s="48"/>
      <c r="D82" s="48"/>
      <c r="E82" s="48"/>
      <c r="F82" s="54"/>
      <c r="G82" s="55"/>
      <c r="H82" s="14"/>
      <c r="I82" s="14"/>
    </row>
    <row r="83" spans="1:12" ht="14.25">
      <c r="A83" s="51"/>
      <c r="B83" s="56"/>
      <c r="C83" s="9"/>
      <c r="D83" s="9"/>
      <c r="E83" s="9"/>
      <c r="F83" s="57"/>
      <c r="G83" s="58"/>
      <c r="H83" s="14"/>
      <c r="I83" s="14"/>
    </row>
    <row r="84" spans="1:12">
      <c r="A84" s="42"/>
      <c r="B84" s="59"/>
      <c r="C84" s="59"/>
      <c r="D84" s="59"/>
      <c r="E84" s="59"/>
      <c r="F84" s="43"/>
      <c r="G84" s="43"/>
      <c r="H84" s="14"/>
      <c r="I84" s="14"/>
    </row>
    <row r="85" spans="1:12">
      <c r="A85" s="42"/>
      <c r="B85" s="38"/>
      <c r="C85" s="59"/>
      <c r="D85" s="59"/>
      <c r="E85" s="59"/>
      <c r="F85" s="43"/>
      <c r="G85" s="43"/>
      <c r="H85" s="14"/>
      <c r="I85" s="14"/>
    </row>
    <row r="86" spans="1:12">
      <c r="A86" s="42"/>
      <c r="B86" s="38"/>
      <c r="C86" s="59"/>
      <c r="D86" s="59"/>
      <c r="E86" s="59"/>
      <c r="F86" s="43"/>
      <c r="G86" s="43"/>
      <c r="H86" s="14"/>
      <c r="I86" s="14"/>
    </row>
    <row r="87" spans="1:12">
      <c r="A87" s="42"/>
      <c r="B87" s="38"/>
      <c r="C87" s="59"/>
      <c r="D87" s="59"/>
      <c r="E87" s="59"/>
      <c r="F87" s="43"/>
      <c r="G87" s="41"/>
      <c r="H87" s="14"/>
      <c r="I87" s="14"/>
    </row>
    <row r="88" spans="1:12">
      <c r="A88" s="46"/>
      <c r="B88" s="60"/>
      <c r="C88" s="59"/>
      <c r="D88" s="59"/>
      <c r="E88" s="59"/>
      <c r="F88" s="49"/>
      <c r="G88" s="49"/>
      <c r="H88" s="14"/>
      <c r="I88" s="14"/>
    </row>
    <row r="89" spans="1:12">
      <c r="A89" s="50"/>
      <c r="B89" s="38"/>
      <c r="C89" s="38"/>
      <c r="D89" s="38"/>
      <c r="E89" s="38"/>
      <c r="F89" s="47"/>
      <c r="G89" s="38"/>
      <c r="H89" s="14"/>
      <c r="I89" s="14"/>
    </row>
    <row r="90" spans="1:12">
      <c r="A90" s="50"/>
      <c r="B90" s="38"/>
      <c r="C90" s="38"/>
      <c r="D90" s="38"/>
      <c r="E90" s="38"/>
      <c r="F90" s="43"/>
      <c r="G90" s="43"/>
      <c r="H90" s="14"/>
      <c r="I90" s="14"/>
    </row>
    <row r="91" spans="1:12">
      <c r="A91" s="46"/>
      <c r="B91" s="47"/>
      <c r="C91" s="52"/>
      <c r="D91" s="52"/>
      <c r="E91" s="52"/>
      <c r="F91" s="49"/>
      <c r="G91" s="49"/>
      <c r="H91" s="14"/>
      <c r="I91" s="14"/>
    </row>
    <row r="92" spans="1:12">
      <c r="A92" s="14"/>
      <c r="B92" s="14"/>
      <c r="C92" s="14"/>
      <c r="D92" s="14"/>
      <c r="E92" s="14"/>
      <c r="F92" s="14"/>
      <c r="G92" s="14"/>
      <c r="H92" s="14"/>
      <c r="I92" s="14"/>
    </row>
    <row r="93" spans="1:12">
      <c r="A93" s="14"/>
      <c r="B93" s="14"/>
      <c r="C93" s="14"/>
      <c r="D93" s="14"/>
      <c r="E93" s="14"/>
      <c r="F93" s="14"/>
      <c r="G93" s="14"/>
      <c r="H93" s="14"/>
      <c r="I93" s="14"/>
    </row>
    <row r="94" spans="1:12">
      <c r="A94" s="61"/>
      <c r="B94" s="61"/>
      <c r="C94" s="61"/>
      <c r="D94" s="61"/>
      <c r="E94" s="61"/>
      <c r="F94" s="61"/>
      <c r="G94" s="61"/>
      <c r="H94" s="31"/>
      <c r="I94" s="31"/>
      <c r="J94" s="62"/>
      <c r="K94" s="62"/>
      <c r="L94" s="62"/>
    </row>
    <row r="95" spans="1:12">
      <c r="A95" s="61"/>
      <c r="B95" s="61"/>
      <c r="C95" s="61"/>
      <c r="D95" s="61"/>
      <c r="E95" s="61"/>
      <c r="F95" s="61"/>
      <c r="G95" s="61"/>
      <c r="H95" s="31"/>
      <c r="I95" s="31"/>
      <c r="J95" s="62"/>
      <c r="K95" s="62"/>
      <c r="L95" s="62"/>
    </row>
    <row r="96" spans="1:12">
      <c r="A96" s="61"/>
      <c r="B96" s="61"/>
      <c r="C96" s="61"/>
      <c r="D96" s="61"/>
      <c r="E96" s="61"/>
      <c r="F96" s="61"/>
      <c r="G96" s="61"/>
      <c r="H96" s="31"/>
      <c r="I96" s="31"/>
      <c r="J96" s="62"/>
      <c r="K96" s="62"/>
      <c r="L96" s="62"/>
    </row>
    <row r="97" spans="1:12">
      <c r="A97" s="61"/>
      <c r="B97" s="61"/>
      <c r="C97" s="61"/>
      <c r="D97" s="61"/>
      <c r="E97" s="61"/>
      <c r="F97" s="61"/>
      <c r="G97" s="61"/>
      <c r="H97" s="31"/>
      <c r="I97" s="31"/>
      <c r="J97" s="62"/>
      <c r="K97" s="62"/>
      <c r="L97" s="62"/>
    </row>
    <row r="98" spans="1:12">
      <c r="A98" s="14"/>
      <c r="B98" s="14"/>
      <c r="C98" s="14"/>
      <c r="D98" s="14"/>
      <c r="E98" s="14"/>
      <c r="F98" s="14"/>
      <c r="G98" s="14"/>
      <c r="H98" s="14"/>
      <c r="I98" s="14"/>
    </row>
    <row r="99" spans="1:12">
      <c r="A99" s="14"/>
      <c r="B99" s="14"/>
      <c r="C99" s="14"/>
      <c r="D99" s="14"/>
      <c r="E99" s="14"/>
      <c r="F99" s="14"/>
      <c r="G99" s="14"/>
      <c r="H99" s="14"/>
      <c r="I99" s="14"/>
    </row>
    <row r="100" spans="1:12">
      <c r="A100" s="14"/>
      <c r="B100" s="14"/>
      <c r="C100" s="14"/>
      <c r="D100" s="14"/>
      <c r="E100" s="14"/>
      <c r="F100" s="14"/>
      <c r="G100" s="14"/>
      <c r="H100" s="14"/>
      <c r="I100" s="14"/>
    </row>
    <row r="101" spans="1:12">
      <c r="A101" s="14"/>
      <c r="B101" s="14"/>
      <c r="C101" s="14"/>
      <c r="D101" s="14"/>
      <c r="E101" s="14"/>
      <c r="F101" s="14"/>
      <c r="G101" s="14"/>
      <c r="H101" s="14"/>
      <c r="I101" s="14"/>
    </row>
    <row r="102" spans="1:12">
      <c r="A102" s="14"/>
      <c r="B102" s="14"/>
      <c r="C102" s="14"/>
      <c r="D102" s="14"/>
      <c r="E102" s="14"/>
      <c r="F102" s="14"/>
      <c r="G102" s="14"/>
      <c r="H102" s="14"/>
      <c r="I102" s="14"/>
    </row>
    <row r="103" spans="1:12">
      <c r="A103" s="14"/>
      <c r="B103" s="14"/>
      <c r="C103" s="14"/>
      <c r="D103" s="14"/>
      <c r="E103" s="14"/>
      <c r="F103" s="14"/>
      <c r="G103" s="14"/>
      <c r="H103" s="14"/>
      <c r="I103" s="14"/>
    </row>
    <row r="104" spans="1:12">
      <c r="A104" s="14"/>
      <c r="B104" s="14"/>
      <c r="C104" s="14"/>
      <c r="D104" s="14"/>
      <c r="E104" s="14"/>
      <c r="F104" s="14"/>
      <c r="G104" s="14"/>
      <c r="H104" s="14"/>
      <c r="I104" s="14"/>
    </row>
    <row r="105" spans="1:12">
      <c r="A105" s="14"/>
      <c r="B105" s="14"/>
      <c r="C105" s="14"/>
      <c r="D105" s="14"/>
      <c r="E105" s="14"/>
      <c r="F105" s="14"/>
      <c r="G105" s="14"/>
      <c r="H105" s="14"/>
      <c r="I105" s="14"/>
    </row>
    <row r="106" spans="1:12">
      <c r="A106" s="14"/>
      <c r="B106" s="14"/>
      <c r="C106" s="14"/>
      <c r="D106" s="14"/>
      <c r="E106" s="14"/>
      <c r="F106" s="14"/>
      <c r="G106" s="14"/>
      <c r="H106" s="14"/>
      <c r="I106" s="14"/>
    </row>
    <row r="107" spans="1:12">
      <c r="A107" s="14"/>
      <c r="B107" s="14"/>
      <c r="C107" s="14"/>
      <c r="D107" s="14"/>
      <c r="E107" s="14"/>
      <c r="F107" s="14"/>
      <c r="G107" s="14"/>
      <c r="H107" s="14"/>
      <c r="I107" s="14"/>
    </row>
    <row r="108" spans="1:12">
      <c r="A108" s="14"/>
      <c r="B108" s="14"/>
      <c r="C108" s="14"/>
      <c r="D108" s="14"/>
      <c r="E108" s="14"/>
      <c r="F108" s="14"/>
      <c r="G108" s="14"/>
      <c r="H108" s="14"/>
      <c r="I108" s="14"/>
    </row>
    <row r="109" spans="1:12">
      <c r="A109" s="14"/>
      <c r="B109" s="14"/>
      <c r="C109" s="14"/>
      <c r="D109" s="14"/>
      <c r="E109" s="14"/>
      <c r="F109" s="14"/>
      <c r="G109" s="14"/>
      <c r="H109" s="14"/>
      <c r="I109" s="14"/>
    </row>
    <row r="110" spans="1:12">
      <c r="A110" s="14"/>
      <c r="B110" s="14"/>
      <c r="C110" s="14"/>
      <c r="D110" s="14"/>
      <c r="E110" s="14"/>
      <c r="F110" s="14"/>
      <c r="G110" s="14"/>
      <c r="H110" s="14"/>
      <c r="I110" s="14"/>
    </row>
    <row r="111" spans="1:12">
      <c r="A111" s="14"/>
      <c r="B111" s="14"/>
      <c r="C111" s="14"/>
      <c r="D111" s="14"/>
      <c r="E111" s="14"/>
      <c r="F111" s="14"/>
      <c r="G111" s="14"/>
      <c r="H111" s="14"/>
      <c r="I111" s="14"/>
    </row>
    <row r="112" spans="1:12">
      <c r="A112" s="14"/>
      <c r="B112" s="14"/>
      <c r="C112" s="14"/>
      <c r="D112" s="14"/>
      <c r="E112" s="14"/>
      <c r="F112" s="14"/>
      <c r="G112" s="14"/>
      <c r="H112" s="14"/>
      <c r="I112" s="14"/>
    </row>
    <row r="113" spans="1:9">
      <c r="A113" s="14"/>
      <c r="B113" s="14"/>
      <c r="C113" s="14"/>
      <c r="D113" s="14"/>
      <c r="E113" s="14"/>
      <c r="F113" s="14"/>
      <c r="G113" s="14"/>
      <c r="H113" s="14"/>
      <c r="I113" s="14"/>
    </row>
    <row r="114" spans="1:9">
      <c r="A114" s="14"/>
      <c r="B114" s="14"/>
      <c r="C114" s="14"/>
      <c r="D114" s="14"/>
      <c r="E114" s="14"/>
      <c r="F114" s="14"/>
      <c r="G114" s="14"/>
      <c r="H114" s="14"/>
      <c r="I114" s="14"/>
    </row>
    <row r="115" spans="1:9">
      <c r="A115" s="14"/>
      <c r="B115" s="14"/>
      <c r="C115" s="14"/>
      <c r="D115" s="14"/>
      <c r="E115" s="14"/>
      <c r="F115" s="14"/>
      <c r="G115" s="14"/>
      <c r="H115" s="14"/>
      <c r="I115" s="14"/>
    </row>
    <row r="116" spans="1:9">
      <c r="A116" s="14"/>
      <c r="B116" s="14"/>
      <c r="C116" s="14"/>
      <c r="D116" s="14"/>
      <c r="E116" s="14"/>
      <c r="F116" s="14"/>
      <c r="G116" s="14"/>
      <c r="H116" s="14"/>
      <c r="I116" s="14"/>
    </row>
    <row r="117" spans="1:9">
      <c r="A117" s="14"/>
      <c r="B117" s="14"/>
      <c r="C117" s="14"/>
      <c r="D117" s="14"/>
      <c r="E117" s="14"/>
      <c r="F117" s="14"/>
      <c r="G117" s="14"/>
      <c r="H117" s="14"/>
      <c r="I117" s="14"/>
    </row>
    <row r="118" spans="1:9">
      <c r="A118" s="14"/>
      <c r="B118" s="14"/>
      <c r="C118" s="14"/>
      <c r="D118" s="14"/>
      <c r="E118" s="14"/>
      <c r="F118" s="14"/>
      <c r="G118" s="14"/>
      <c r="H118" s="14"/>
      <c r="I118" s="14"/>
    </row>
    <row r="119" spans="1:9">
      <c r="A119" s="14"/>
      <c r="B119" s="14"/>
      <c r="C119" s="14"/>
      <c r="D119" s="14"/>
      <c r="E119" s="14"/>
      <c r="F119" s="14"/>
      <c r="G119" s="14"/>
      <c r="H119" s="14"/>
      <c r="I119" s="14"/>
    </row>
    <row r="120" spans="1:9">
      <c r="A120" s="14"/>
      <c r="B120" s="14"/>
      <c r="C120" s="14"/>
      <c r="D120" s="14"/>
      <c r="E120" s="14"/>
      <c r="F120" s="14"/>
      <c r="G120" s="14"/>
      <c r="H120" s="14"/>
      <c r="I120" s="14"/>
    </row>
    <row r="121" spans="1:9">
      <c r="A121" s="14"/>
      <c r="B121" s="14"/>
      <c r="C121" s="14"/>
      <c r="D121" s="14"/>
      <c r="E121" s="14"/>
      <c r="F121" s="14"/>
      <c r="G121" s="14"/>
      <c r="H121" s="14"/>
      <c r="I121" s="14"/>
    </row>
    <row r="122" spans="1:9">
      <c r="A122" s="14"/>
      <c r="B122" s="14"/>
      <c r="C122" s="14"/>
      <c r="D122" s="14"/>
      <c r="E122" s="14"/>
      <c r="F122" s="14"/>
      <c r="G122" s="14"/>
      <c r="H122" s="14"/>
      <c r="I122" s="14"/>
    </row>
    <row r="123" spans="1:9">
      <c r="A123" s="14"/>
      <c r="B123" s="14"/>
      <c r="C123" s="14"/>
      <c r="D123" s="14"/>
      <c r="E123" s="14"/>
      <c r="F123" s="14"/>
      <c r="G123" s="14"/>
      <c r="H123" s="14"/>
      <c r="I123" s="14"/>
    </row>
    <row r="124" spans="1:9">
      <c r="A124" s="14"/>
      <c r="B124" s="14"/>
      <c r="C124" s="14"/>
      <c r="D124" s="14"/>
      <c r="E124" s="14"/>
      <c r="F124" s="14"/>
      <c r="G124" s="14"/>
      <c r="H124" s="14"/>
      <c r="I124" s="14"/>
    </row>
    <row r="125" spans="1:9">
      <c r="A125" s="14"/>
      <c r="B125" s="14"/>
      <c r="C125" s="14"/>
      <c r="D125" s="14"/>
      <c r="E125" s="14"/>
      <c r="F125" s="14"/>
      <c r="G125" s="14"/>
      <c r="H125" s="14"/>
      <c r="I125" s="14"/>
    </row>
    <row r="126" spans="1:9">
      <c r="A126" s="14"/>
      <c r="B126" s="14"/>
      <c r="C126" s="14"/>
      <c r="D126" s="14"/>
      <c r="E126" s="14"/>
      <c r="F126" s="14"/>
      <c r="G126" s="14"/>
      <c r="H126" s="14"/>
      <c r="I126" s="14"/>
    </row>
    <row r="127" spans="1:9">
      <c r="A127" s="14"/>
      <c r="B127" s="14"/>
      <c r="C127" s="14"/>
      <c r="D127" s="14"/>
      <c r="E127" s="14"/>
      <c r="F127" s="14"/>
      <c r="G127" s="14"/>
      <c r="H127" s="14"/>
      <c r="I127" s="14"/>
    </row>
    <row r="128" spans="1:9">
      <c r="A128" s="14"/>
      <c r="B128" s="14"/>
      <c r="C128" s="14"/>
      <c r="D128" s="14"/>
      <c r="E128" s="14"/>
      <c r="F128" s="14"/>
      <c r="G128" s="14"/>
      <c r="H128" s="14"/>
      <c r="I128" s="14"/>
    </row>
    <row r="129" spans="1:9">
      <c r="A129" s="14"/>
      <c r="B129" s="14"/>
      <c r="C129" s="14"/>
      <c r="D129" s="14"/>
      <c r="E129" s="14"/>
      <c r="F129" s="14"/>
      <c r="G129" s="14"/>
      <c r="H129" s="14"/>
      <c r="I129" s="14"/>
    </row>
    <row r="130" spans="1:9">
      <c r="A130" s="14"/>
      <c r="B130" s="14"/>
      <c r="C130" s="14"/>
      <c r="D130" s="14"/>
      <c r="E130" s="14"/>
      <c r="F130" s="14"/>
      <c r="G130" s="14"/>
      <c r="H130" s="14"/>
      <c r="I130" s="14"/>
    </row>
    <row r="131" spans="1:9">
      <c r="A131" s="14"/>
      <c r="B131" s="14"/>
      <c r="C131" s="14"/>
      <c r="D131" s="14"/>
      <c r="E131" s="14"/>
      <c r="F131" s="14"/>
      <c r="G131" s="14"/>
      <c r="H131" s="14"/>
      <c r="I131" s="14"/>
    </row>
    <row r="132" spans="1:9">
      <c r="A132" s="14"/>
      <c r="B132" s="14"/>
      <c r="C132" s="14"/>
      <c r="D132" s="14"/>
      <c r="E132" s="14"/>
      <c r="F132" s="14"/>
      <c r="G132" s="14"/>
      <c r="H132" s="14"/>
      <c r="I132" s="14"/>
    </row>
    <row r="133" spans="1:9">
      <c r="A133" s="14"/>
      <c r="B133" s="14"/>
      <c r="C133" s="14"/>
      <c r="D133" s="14"/>
      <c r="E133" s="14"/>
      <c r="F133" s="14"/>
      <c r="G133" s="14"/>
      <c r="H133" s="14"/>
      <c r="I133" s="14"/>
    </row>
    <row r="134" spans="1:9">
      <c r="A134" s="14"/>
      <c r="B134" s="14"/>
      <c r="C134" s="14"/>
      <c r="D134" s="14"/>
      <c r="E134" s="14"/>
      <c r="F134" s="14"/>
      <c r="G134" s="14"/>
      <c r="H134" s="14"/>
      <c r="I134" s="14"/>
    </row>
    <row r="135" spans="1:9">
      <c r="A135" s="14"/>
      <c r="B135" s="14"/>
      <c r="C135" s="14"/>
      <c r="D135" s="14"/>
      <c r="E135" s="14"/>
      <c r="F135" s="14"/>
      <c r="G135" s="14"/>
      <c r="H135" s="14"/>
      <c r="I135" s="14"/>
    </row>
    <row r="136" spans="1:9">
      <c r="A136" s="14"/>
      <c r="B136" s="14"/>
      <c r="C136" s="14"/>
      <c r="D136" s="14"/>
      <c r="E136" s="14"/>
      <c r="F136" s="14"/>
      <c r="G136" s="14"/>
      <c r="H136" s="14"/>
      <c r="I136" s="14"/>
    </row>
    <row r="137" spans="1:9">
      <c r="A137" s="14"/>
      <c r="B137" s="14"/>
      <c r="C137" s="14"/>
      <c r="D137" s="14"/>
      <c r="E137" s="14"/>
      <c r="F137" s="14"/>
      <c r="G137" s="14"/>
      <c r="H137" s="14"/>
      <c r="I137" s="14"/>
    </row>
    <row r="138" spans="1:9">
      <c r="A138" s="14"/>
      <c r="B138" s="14"/>
      <c r="C138" s="14"/>
      <c r="D138" s="14"/>
      <c r="E138" s="14"/>
      <c r="F138" s="14"/>
      <c r="G138" s="14"/>
      <c r="H138" s="14"/>
      <c r="I138" s="14"/>
    </row>
    <row r="139" spans="1:9">
      <c r="A139" s="14"/>
      <c r="B139" s="14"/>
      <c r="C139" s="14"/>
      <c r="D139" s="14"/>
      <c r="E139" s="14"/>
      <c r="F139" s="14"/>
      <c r="G139" s="14"/>
      <c r="H139" s="14"/>
      <c r="I139" s="14"/>
    </row>
    <row r="140" spans="1:9">
      <c r="A140" s="14"/>
      <c r="B140" s="14"/>
      <c r="C140" s="14"/>
      <c r="D140" s="14"/>
      <c r="E140" s="14"/>
      <c r="F140" s="14"/>
      <c r="G140" s="14"/>
      <c r="H140" s="14"/>
      <c r="I140" s="14"/>
    </row>
    <row r="141" spans="1:9">
      <c r="A141" s="14"/>
      <c r="B141" s="14"/>
      <c r="C141" s="14"/>
      <c r="D141" s="14"/>
      <c r="E141" s="14"/>
      <c r="F141" s="14"/>
      <c r="G141" s="14"/>
      <c r="H141" s="14"/>
      <c r="I141" s="14"/>
    </row>
    <row r="142" spans="1:9">
      <c r="A142" s="14"/>
      <c r="B142" s="14"/>
      <c r="C142" s="14"/>
      <c r="D142" s="14"/>
      <c r="E142" s="14"/>
      <c r="F142" s="14"/>
      <c r="G142" s="14"/>
      <c r="H142" s="14"/>
      <c r="I142" s="14"/>
    </row>
    <row r="143" spans="1:9">
      <c r="A143" s="14"/>
      <c r="B143" s="14"/>
      <c r="C143" s="14"/>
      <c r="D143" s="14"/>
      <c r="E143" s="14"/>
      <c r="F143" s="14"/>
      <c r="G143" s="14"/>
      <c r="H143" s="14"/>
      <c r="I143" s="14"/>
    </row>
    <row r="144" spans="1:9">
      <c r="A144" s="14"/>
      <c r="B144" s="14"/>
      <c r="C144" s="14"/>
      <c r="D144" s="14"/>
      <c r="E144" s="14"/>
      <c r="F144" s="14"/>
      <c r="G144" s="14"/>
      <c r="H144" s="14"/>
      <c r="I144" s="14"/>
    </row>
    <row r="145" spans="1:9">
      <c r="A145" s="14"/>
      <c r="B145" s="14"/>
      <c r="C145" s="14"/>
      <c r="D145" s="14"/>
      <c r="E145" s="14"/>
      <c r="F145" s="14"/>
      <c r="G145" s="14"/>
      <c r="H145" s="14"/>
      <c r="I145" s="14"/>
    </row>
    <row r="146" spans="1:9">
      <c r="A146" s="14"/>
      <c r="B146" s="14"/>
      <c r="C146" s="14"/>
      <c r="D146" s="14"/>
      <c r="E146" s="14"/>
      <c r="F146" s="14"/>
      <c r="G146" s="14"/>
      <c r="H146" s="14"/>
      <c r="I146" s="14"/>
    </row>
    <row r="147" spans="1:9">
      <c r="A147" s="14"/>
      <c r="B147" s="14"/>
      <c r="C147" s="14"/>
      <c r="D147" s="14"/>
      <c r="E147" s="14"/>
      <c r="F147" s="14"/>
      <c r="G147" s="14"/>
      <c r="H147" s="14"/>
      <c r="I147" s="14"/>
    </row>
    <row r="148" spans="1:9">
      <c r="A148" s="14"/>
      <c r="B148" s="14"/>
      <c r="C148" s="14"/>
      <c r="D148" s="14"/>
      <c r="E148" s="14"/>
      <c r="F148" s="14"/>
      <c r="G148" s="14"/>
      <c r="H148" s="14"/>
      <c r="I148" s="14"/>
    </row>
  </sheetData>
  <phoneticPr fontId="4" type="noConversion"/>
  <hyperlinks>
    <hyperlink ref="E1" location="Contents!A1" display="Innholdsfortegnelse" xr:uid="{7AE78879-9B1B-4BC5-8F0C-129775692E28}"/>
  </hyperlinks>
  <pageMargins left="0.74803149606299213" right="0.74803149606299213" top="0.98425196850393704" bottom="0.98425196850393704" header="0.51181102362204722" footer="0.51181102362204722"/>
  <pageSetup paperSize="9" scale="43" orientation="portrait" r:id="rId1"/>
  <headerFooter>
    <oddHeader>&amp;R&amp;"Calibri"&amp;12&amp;KFF9100F O R T R O L I G&amp;1#</oddHeader>
    <oddFooter>&amp;R&amp;A&amp;L&amp;1#&amp;"Calibri"&amp;12&amp;KFF9100F O R T R O L I G</oddFooter>
  </headerFooter>
  <ignoredErrors>
    <ignoredError sqref="C18 B47:C4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1">
    <pageSetUpPr fitToPage="1"/>
  </sheetPr>
  <dimension ref="A1:K62"/>
  <sheetViews>
    <sheetView showGridLines="0" zoomScaleNormal="100" workbookViewId="0">
      <selection activeCell="H1" sqref="H1"/>
    </sheetView>
  </sheetViews>
  <sheetFormatPr baseColWidth="10" defaultColWidth="11" defaultRowHeight="12"/>
  <cols>
    <col min="1" max="1" width="42" style="16" customWidth="1"/>
    <col min="2" max="2" width="30.75" style="16" customWidth="1"/>
    <col min="3" max="4" width="9.625" style="16" bestFit="1" customWidth="1"/>
    <col min="5" max="5" width="11.5" style="16" customWidth="1"/>
    <col min="6" max="6" width="10.625" style="16" customWidth="1"/>
    <col min="7" max="7" width="14.625" style="16" customWidth="1"/>
    <col min="8" max="8" width="11" style="16"/>
    <col min="9" max="9" width="31.25" style="16" customWidth="1"/>
    <col min="10" max="16384" width="11" style="16"/>
  </cols>
  <sheetData>
    <row r="1" spans="1:11" s="256" customFormat="1" ht="21">
      <c r="A1" s="542" t="s">
        <v>806</v>
      </c>
      <c r="B1" s="278"/>
      <c r="C1" s="219"/>
      <c r="D1" s="219"/>
      <c r="E1" s="219"/>
      <c r="F1" s="219"/>
      <c r="G1" s="63"/>
      <c r="H1" s="881" t="s">
        <v>213</v>
      </c>
      <c r="J1" s="63"/>
    </row>
    <row r="2" spans="1:11" s="256" customFormat="1">
      <c r="A2" s="256" t="s">
        <v>42</v>
      </c>
      <c r="B2" s="278"/>
      <c r="C2" s="219"/>
      <c r="D2" s="219"/>
      <c r="E2" s="219"/>
      <c r="F2" s="219"/>
      <c r="G2" s="63"/>
      <c r="H2" s="63"/>
      <c r="J2" s="63"/>
    </row>
    <row r="3" spans="1:11" s="256" customFormat="1">
      <c r="A3" s="220"/>
      <c r="B3" s="220"/>
      <c r="C3" s="220"/>
      <c r="D3" s="220"/>
      <c r="E3" s="221"/>
      <c r="F3" s="278"/>
      <c r="J3" s="281"/>
    </row>
    <row r="4" spans="1:11" s="256" customFormat="1">
      <c r="A4" s="326"/>
      <c r="B4" s="326"/>
      <c r="C4" s="326"/>
      <c r="D4" s="326"/>
      <c r="E4" s="327"/>
      <c r="F4" s="327"/>
      <c r="G4" s="66"/>
    </row>
    <row r="5" spans="1:11" s="256" customFormat="1" ht="24">
      <c r="A5" s="217"/>
      <c r="B5" s="222"/>
      <c r="C5" s="68" t="s">
        <v>520</v>
      </c>
      <c r="D5" s="68" t="s">
        <v>520</v>
      </c>
      <c r="E5" s="327" t="s">
        <v>32</v>
      </c>
      <c r="F5" s="224" t="s">
        <v>33</v>
      </c>
      <c r="G5" s="69"/>
    </row>
    <row r="6" spans="1:11" s="256" customFormat="1">
      <c r="A6" s="217"/>
      <c r="B6" s="222"/>
      <c r="C6" s="223"/>
      <c r="D6" s="223" t="s">
        <v>34</v>
      </c>
      <c r="E6" s="327" t="s">
        <v>35</v>
      </c>
      <c r="F6" s="224" t="s">
        <v>36</v>
      </c>
      <c r="G6" s="66"/>
    </row>
    <row r="7" spans="1:11" s="256" customFormat="1" ht="12.75" thickBot="1">
      <c r="A7" s="258"/>
      <c r="B7" s="225"/>
      <c r="C7" s="308">
        <v>44561</v>
      </c>
      <c r="D7" s="308">
        <v>44561</v>
      </c>
      <c r="E7" s="308">
        <v>44561</v>
      </c>
      <c r="F7" s="309">
        <v>44196</v>
      </c>
      <c r="G7" s="71"/>
      <c r="I7" s="13"/>
    </row>
    <row r="8" spans="1:11" s="256" customFormat="1">
      <c r="A8" s="98" t="s">
        <v>37</v>
      </c>
      <c r="B8" s="452" t="s">
        <v>679</v>
      </c>
      <c r="C8" s="561">
        <v>50983.127999999997</v>
      </c>
      <c r="D8" s="561">
        <v>49038.292999999998</v>
      </c>
      <c r="E8" s="561">
        <v>25456</v>
      </c>
      <c r="F8" s="546">
        <v>23129.987000000001</v>
      </c>
      <c r="G8" s="73"/>
      <c r="I8" s="13"/>
    </row>
    <row r="9" spans="1:11" s="256" customFormat="1">
      <c r="A9" s="98"/>
      <c r="B9" s="326" t="s">
        <v>538</v>
      </c>
      <c r="C9" s="561">
        <v>32458.585999999999</v>
      </c>
      <c r="D9" s="561">
        <v>28623.452000000001</v>
      </c>
      <c r="E9" s="562">
        <v>18535</v>
      </c>
      <c r="F9" s="546">
        <v>16936.168999999998</v>
      </c>
      <c r="G9" s="73"/>
      <c r="I9" s="13"/>
    </row>
    <row r="10" spans="1:11" s="256" customFormat="1">
      <c r="A10" s="227"/>
      <c r="B10" s="312" t="s">
        <v>521</v>
      </c>
      <c r="C10" s="547">
        <v>13236.633</v>
      </c>
      <c r="D10" s="547">
        <v>11297.245999999999</v>
      </c>
      <c r="E10" s="547">
        <v>7116</v>
      </c>
      <c r="F10" s="547">
        <v>6528.5510000000004</v>
      </c>
      <c r="G10" s="73"/>
      <c r="I10" s="74"/>
    </row>
    <row r="11" spans="1:11" s="256" customFormat="1">
      <c r="A11" s="216" t="s">
        <v>38</v>
      </c>
      <c r="B11" s="75" t="s">
        <v>522</v>
      </c>
      <c r="C11" s="561">
        <v>6681.1490000000003</v>
      </c>
      <c r="D11" s="561">
        <v>6679.1490000000003</v>
      </c>
      <c r="E11" s="561">
        <v>1172</v>
      </c>
      <c r="F11" s="546">
        <v>1310.6579999999999</v>
      </c>
      <c r="G11" s="73"/>
      <c r="I11" s="74"/>
    </row>
    <row r="12" spans="1:11" s="256" customFormat="1" ht="12" customHeight="1">
      <c r="A12" s="216"/>
      <c r="B12" s="75" t="s">
        <v>523</v>
      </c>
      <c r="C12" s="561">
        <v>163780.573</v>
      </c>
      <c r="D12" s="561">
        <v>163776.685</v>
      </c>
      <c r="E12" s="561">
        <v>30473</v>
      </c>
      <c r="F12" s="546">
        <v>31044.937999999998</v>
      </c>
      <c r="G12" s="73"/>
      <c r="I12" s="74"/>
    </row>
    <row r="13" spans="1:11" s="256" customFormat="1" ht="14.25" customHeight="1">
      <c r="A13" s="229"/>
      <c r="B13" s="313" t="s">
        <v>524</v>
      </c>
      <c r="C13" s="547">
        <v>5330.6079999999993</v>
      </c>
      <c r="D13" s="547">
        <v>5324.7219999999998</v>
      </c>
      <c r="E13" s="547">
        <v>1997</v>
      </c>
      <c r="F13" s="547">
        <v>2824.7529999999997</v>
      </c>
      <c r="G13" s="73"/>
      <c r="I13" s="832"/>
      <c r="J13" s="832"/>
      <c r="K13" s="832"/>
    </row>
    <row r="14" spans="1:11" s="256" customFormat="1">
      <c r="A14" s="833" t="s">
        <v>39</v>
      </c>
      <c r="B14" s="833"/>
      <c r="C14" s="792">
        <f>SUM(C8:C13)</f>
        <v>272470.67700000003</v>
      </c>
      <c r="D14" s="792">
        <f>SUM(D8:D13)</f>
        <v>264739.54700000002</v>
      </c>
      <c r="E14" s="792">
        <f>SUM(E8:E13)</f>
        <v>84749</v>
      </c>
      <c r="F14" s="226">
        <f>SUM(F8:F13)</f>
        <v>81775.055999999997</v>
      </c>
      <c r="G14" s="76"/>
    </row>
    <row r="15" spans="1:11" s="256" customFormat="1">
      <c r="A15" s="222"/>
      <c r="B15" s="222"/>
      <c r="C15" s="807"/>
      <c r="D15" s="807"/>
      <c r="E15" s="658"/>
      <c r="F15" s="230"/>
      <c r="G15" s="77"/>
    </row>
    <row r="16" spans="1:11" s="256" customFormat="1">
      <c r="A16" s="65" t="s">
        <v>525</v>
      </c>
      <c r="B16" s="326"/>
      <c r="C16" s="561">
        <v>7366</v>
      </c>
      <c r="D16" s="808"/>
      <c r="E16" s="561">
        <v>43</v>
      </c>
      <c r="F16" s="546">
        <v>43</v>
      </c>
      <c r="G16" s="73"/>
      <c r="H16" s="78"/>
    </row>
    <row r="17" spans="1:8" s="256" customFormat="1">
      <c r="A17" s="65" t="s">
        <v>687</v>
      </c>
      <c r="B17" s="454"/>
      <c r="C17" s="562">
        <v>1398</v>
      </c>
      <c r="D17" s="808"/>
      <c r="E17" s="562">
        <v>277</v>
      </c>
      <c r="F17" s="226">
        <v>308.3</v>
      </c>
      <c r="G17" s="73"/>
      <c r="H17" s="78"/>
    </row>
    <row r="18" spans="1:8" s="256" customFormat="1">
      <c r="A18" s="65" t="s">
        <v>526</v>
      </c>
      <c r="B18" s="326"/>
      <c r="C18" s="561">
        <v>21607.294000000002</v>
      </c>
      <c r="D18" s="808"/>
      <c r="E18" s="561">
        <v>1042</v>
      </c>
      <c r="F18" s="546">
        <v>1580</v>
      </c>
      <c r="G18" s="73"/>
      <c r="H18" s="78"/>
    </row>
    <row r="19" spans="1:8" s="256" customFormat="1">
      <c r="A19" s="65" t="s">
        <v>527</v>
      </c>
      <c r="B19" s="326"/>
      <c r="C19" s="561">
        <v>14173.506000000001</v>
      </c>
      <c r="D19" s="808"/>
      <c r="E19" s="561">
        <v>10408.313</v>
      </c>
      <c r="F19" s="546">
        <v>8983.5</v>
      </c>
      <c r="G19" s="73"/>
      <c r="H19" s="78"/>
    </row>
    <row r="20" spans="1:8" s="256" customFormat="1">
      <c r="A20" s="65" t="s">
        <v>528</v>
      </c>
      <c r="B20" s="326"/>
      <c r="C20" s="561">
        <v>17942.317999999999</v>
      </c>
      <c r="D20" s="808"/>
      <c r="E20" s="561">
        <v>5028</v>
      </c>
      <c r="F20" s="546">
        <v>4950.5</v>
      </c>
      <c r="G20" s="73"/>
      <c r="H20" s="78"/>
    </row>
    <row r="21" spans="1:8" s="256" customFormat="1">
      <c r="A21" s="98" t="s">
        <v>585</v>
      </c>
      <c r="B21" s="359"/>
      <c r="C21" s="561">
        <v>25368.235000000001</v>
      </c>
      <c r="D21" s="808"/>
      <c r="E21" s="561">
        <v>2524</v>
      </c>
      <c r="F21" s="546">
        <v>2096</v>
      </c>
      <c r="G21" s="73"/>
      <c r="H21" s="78"/>
    </row>
    <row r="22" spans="1:8" s="256" customFormat="1">
      <c r="A22" s="98" t="s">
        <v>586</v>
      </c>
      <c r="B22" s="359"/>
      <c r="C22" s="561">
        <v>2946.9560000000001</v>
      </c>
      <c r="D22" s="808"/>
      <c r="E22" s="561">
        <v>6494</v>
      </c>
      <c r="F22" s="546">
        <v>6436</v>
      </c>
      <c r="G22" s="73"/>
      <c r="H22" s="78"/>
    </row>
    <row r="23" spans="1:8" s="256" customFormat="1">
      <c r="A23" s="98" t="s">
        <v>962</v>
      </c>
      <c r="B23" s="454"/>
      <c r="C23" s="561">
        <v>195.58500000000001</v>
      </c>
      <c r="D23" s="808"/>
      <c r="E23" s="561">
        <v>196</v>
      </c>
      <c r="F23" s="546">
        <v>0</v>
      </c>
      <c r="G23" s="73"/>
      <c r="H23" s="78"/>
    </row>
    <row r="24" spans="1:8" s="256" customFormat="1">
      <c r="A24" s="312" t="s">
        <v>236</v>
      </c>
      <c r="B24" s="228"/>
      <c r="C24" s="547">
        <v>3141.14</v>
      </c>
      <c r="D24" s="548"/>
      <c r="E24" s="547">
        <v>3811</v>
      </c>
      <c r="F24" s="547">
        <v>4902</v>
      </c>
      <c r="G24" s="73"/>
      <c r="H24" s="78"/>
    </row>
    <row r="25" spans="1:8" s="256" customFormat="1">
      <c r="A25" s="833" t="s">
        <v>40</v>
      </c>
      <c r="B25" s="833"/>
      <c r="C25" s="793">
        <f>SUM(C16:C24)</f>
        <v>94139.034000000014</v>
      </c>
      <c r="D25" s="794"/>
      <c r="E25" s="792">
        <f t="shared" ref="E25" si="0">SUM(E16:E24)</f>
        <v>29823.313000000002</v>
      </c>
      <c r="F25" s="226">
        <v>29299.3</v>
      </c>
      <c r="G25" s="76"/>
      <c r="H25" s="78"/>
    </row>
    <row r="26" spans="1:8" s="256" customFormat="1">
      <c r="A26" s="222"/>
      <c r="B26" s="222"/>
      <c r="C26" s="794"/>
      <c r="D26" s="794"/>
      <c r="E26" s="792"/>
      <c r="F26" s="226"/>
      <c r="G26" s="76"/>
      <c r="H26" s="78"/>
    </row>
    <row r="27" spans="1:8" s="256" customFormat="1">
      <c r="A27" s="232" t="s">
        <v>41</v>
      </c>
      <c r="B27" s="233"/>
      <c r="C27" s="809"/>
      <c r="D27" s="810"/>
      <c r="E27" s="725">
        <f>E14+E25</f>
        <v>114572.31299999999</v>
      </c>
      <c r="F27" s="262">
        <v>111074.356</v>
      </c>
      <c r="G27" s="82"/>
    </row>
    <row r="28" spans="1:8" s="256" customFormat="1"/>
    <row r="29" spans="1:8" s="256" customFormat="1">
      <c r="A29" s="355"/>
      <c r="B29" s="278"/>
      <c r="C29" s="278"/>
      <c r="D29" s="17"/>
      <c r="E29" s="278"/>
      <c r="F29" s="278"/>
      <c r="G29" s="278"/>
    </row>
    <row r="30" spans="1:8" s="256" customFormat="1" ht="12.75">
      <c r="A30" s="421" t="s">
        <v>640</v>
      </c>
      <c r="B30" s="278"/>
      <c r="C30" s="278"/>
      <c r="D30" s="278"/>
      <c r="E30" s="278"/>
      <c r="F30" s="278"/>
      <c r="G30" s="278"/>
    </row>
    <row r="31" spans="1:8" s="256" customFormat="1" ht="12.75">
      <c r="A31" s="421" t="s">
        <v>641</v>
      </c>
      <c r="E31" s="78"/>
    </row>
    <row r="32" spans="1:8" s="256" customFormat="1" ht="12.75">
      <c r="A32" s="421" t="s">
        <v>642</v>
      </c>
    </row>
    <row r="33" spans="1:7" ht="12.75">
      <c r="A33" s="421" t="s">
        <v>643</v>
      </c>
      <c r="B33" s="18"/>
      <c r="C33" s="18"/>
      <c r="D33" s="18"/>
      <c r="E33" s="18"/>
      <c r="F33" s="18"/>
      <c r="G33" s="18"/>
    </row>
    <row r="34" spans="1:7">
      <c r="A34" s="16" t="s">
        <v>644</v>
      </c>
      <c r="B34" s="18"/>
      <c r="C34" s="18"/>
      <c r="D34" s="18"/>
      <c r="E34" s="18"/>
      <c r="F34" s="18"/>
      <c r="G34" s="18"/>
    </row>
    <row r="35" spans="1:7">
      <c r="A35" s="18" t="s">
        <v>701</v>
      </c>
      <c r="B35" s="18"/>
      <c r="C35" s="18"/>
      <c r="D35" s="18"/>
      <c r="E35" s="18"/>
      <c r="F35" s="18"/>
      <c r="G35" s="18"/>
    </row>
    <row r="36" spans="1:7">
      <c r="A36" s="458"/>
      <c r="B36" s="18"/>
      <c r="C36" s="18"/>
      <c r="D36" s="18"/>
      <c r="E36" s="18"/>
      <c r="F36" s="18"/>
      <c r="G36" s="18"/>
    </row>
    <row r="37" spans="1:7">
      <c r="A37" s="18"/>
      <c r="B37" s="18"/>
      <c r="C37" s="18"/>
      <c r="D37" s="18"/>
      <c r="E37" s="18"/>
      <c r="F37" s="18"/>
      <c r="G37" s="18"/>
    </row>
    <row r="38" spans="1:7">
      <c r="A38" s="18"/>
      <c r="B38" s="18"/>
      <c r="C38" s="18"/>
      <c r="D38" s="18"/>
      <c r="E38" s="18"/>
      <c r="F38" s="18"/>
      <c r="G38" s="18"/>
    </row>
    <row r="39" spans="1:7">
      <c r="A39" s="18"/>
      <c r="B39" s="18"/>
      <c r="C39" s="18"/>
      <c r="D39" s="18"/>
      <c r="E39" s="18"/>
      <c r="F39" s="18"/>
      <c r="G39" s="18"/>
    </row>
    <row r="40" spans="1:7">
      <c r="A40" s="18"/>
      <c r="B40" s="18"/>
      <c r="C40" s="18"/>
      <c r="D40" s="18"/>
      <c r="E40" s="18"/>
      <c r="F40" s="18"/>
      <c r="G40" s="18"/>
    </row>
    <row r="41" spans="1:7">
      <c r="A41" s="18"/>
      <c r="B41" s="18"/>
      <c r="C41" s="18"/>
      <c r="D41" s="18"/>
      <c r="E41" s="18"/>
      <c r="F41" s="18"/>
      <c r="G41" s="18"/>
    </row>
    <row r="42" spans="1:7">
      <c r="A42" s="18"/>
      <c r="B42" s="18"/>
      <c r="C42" s="18"/>
      <c r="D42" s="18"/>
      <c r="E42" s="18"/>
      <c r="F42" s="18"/>
      <c r="G42" s="18"/>
    </row>
    <row r="43" spans="1:7">
      <c r="A43" s="18"/>
      <c r="B43" s="687"/>
      <c r="C43" s="18"/>
      <c r="D43" s="18"/>
      <c r="E43" s="18"/>
      <c r="F43" s="18"/>
      <c r="G43" s="18"/>
    </row>
    <row r="44" spans="1:7">
      <c r="A44" s="18"/>
      <c r="B44" s="687"/>
      <c r="C44" s="18"/>
      <c r="D44" s="18"/>
      <c r="E44" s="18"/>
      <c r="F44" s="18"/>
      <c r="G44" s="18"/>
    </row>
    <row r="45" spans="1:7">
      <c r="B45" s="687"/>
    </row>
    <row r="46" spans="1:7">
      <c r="B46" s="687"/>
    </row>
    <row r="47" spans="1:7">
      <c r="B47" s="687"/>
    </row>
    <row r="48" spans="1:7">
      <c r="B48" s="687"/>
    </row>
    <row r="49" spans="2:2">
      <c r="B49" s="687"/>
    </row>
    <row r="50" spans="2:2">
      <c r="B50" s="687"/>
    </row>
    <row r="51" spans="2:2">
      <c r="B51" s="687"/>
    </row>
    <row r="52" spans="2:2">
      <c r="B52" s="687"/>
    </row>
    <row r="53" spans="2:2">
      <c r="B53" s="687"/>
    </row>
    <row r="54" spans="2:2">
      <c r="B54" s="687"/>
    </row>
    <row r="55" spans="2:2">
      <c r="B55" s="687"/>
    </row>
    <row r="56" spans="2:2">
      <c r="B56" s="687"/>
    </row>
    <row r="57" spans="2:2">
      <c r="B57" s="687"/>
    </row>
    <row r="58" spans="2:2">
      <c r="B58" s="687"/>
    </row>
    <row r="59" spans="2:2">
      <c r="B59" s="687"/>
    </row>
    <row r="60" spans="2:2">
      <c r="B60" s="687"/>
    </row>
    <row r="61" spans="2:2">
      <c r="B61" s="687"/>
    </row>
    <row r="62" spans="2:2">
      <c r="B62" s="687"/>
    </row>
  </sheetData>
  <mergeCells count="3">
    <mergeCell ref="I13:K13"/>
    <mergeCell ref="A14:B14"/>
    <mergeCell ref="A25:B25"/>
  </mergeCells>
  <phoneticPr fontId="4" type="noConversion"/>
  <hyperlinks>
    <hyperlink ref="H1" location="Contents!A1" display="Innholdsfortegnelse" xr:uid="{D3C1BAA6-3642-45BC-87B2-7EC9F3D50D15}"/>
  </hyperlinks>
  <pageMargins left="0.74803149606299213" right="0.74803149606299213" top="0.98425196850393704" bottom="0.98425196850393704" header="0.51181102362204722" footer="0.51181102362204722"/>
  <pageSetup paperSize="9" scale="67" orientation="portrait" r:id="rId1"/>
  <headerFooter>
    <oddHeader>&amp;R&amp;"Calibri"&amp;12&amp;KFF9100F O R T R O L I G&amp;1#</oddHeader>
    <oddFooter>&amp;R&amp;A&amp;L&amp;1#&amp;"Calibri"&amp;12&amp;KFF9100F O R T R O L I G</oddFooter>
  </headerFooter>
  <rowBreaks count="1" manualBreakCount="1">
    <brk id="2" max="5" man="1"/>
  </rowBreaks>
  <colBreaks count="1" manualBreakCount="1">
    <brk id="5" max="1048575" man="1"/>
  </colBreaks>
  <ignoredErrors>
    <ignoredError sqref="F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9">
    <pageSetUpPr fitToPage="1"/>
  </sheetPr>
  <dimension ref="A1:I54"/>
  <sheetViews>
    <sheetView workbookViewId="0">
      <selection activeCell="I1" sqref="I1"/>
    </sheetView>
  </sheetViews>
  <sheetFormatPr baseColWidth="10" defaultColWidth="11" defaultRowHeight="12"/>
  <cols>
    <col min="1" max="1" width="58.625" style="16" customWidth="1"/>
    <col min="2" max="2" width="1" style="16" customWidth="1"/>
    <col min="3" max="6" width="12.625" style="16" customWidth="1"/>
    <col min="7" max="7" width="11" style="16"/>
    <col min="8" max="8" width="31.25" style="16" customWidth="1"/>
    <col min="9" max="16384" width="11" style="16"/>
  </cols>
  <sheetData>
    <row r="1" spans="1:9" ht="21">
      <c r="A1" s="542" t="s">
        <v>807</v>
      </c>
      <c r="B1" s="18"/>
      <c r="C1" s="18"/>
      <c r="D1" s="18"/>
      <c r="E1" s="18"/>
      <c r="F1" s="18"/>
      <c r="G1" s="256"/>
      <c r="I1" s="881" t="s">
        <v>213</v>
      </c>
    </row>
    <row r="2" spans="1:9">
      <c r="A2" s="256" t="s">
        <v>42</v>
      </c>
      <c r="B2" s="18"/>
      <c r="C2" s="18"/>
      <c r="D2" s="18"/>
      <c r="E2" s="18"/>
      <c r="F2" s="18"/>
      <c r="G2" s="256"/>
    </row>
    <row r="3" spans="1:9">
      <c r="A3" s="99"/>
      <c r="B3" s="99"/>
      <c r="C3" s="223"/>
      <c r="D3" s="223"/>
      <c r="E3" s="223"/>
      <c r="F3" s="223"/>
      <c r="G3" s="256"/>
    </row>
    <row r="4" spans="1:9" ht="24.75" thickBot="1">
      <c r="A4" s="549">
        <v>44561</v>
      </c>
      <c r="B4" s="258"/>
      <c r="C4" s="251" t="s">
        <v>43</v>
      </c>
      <c r="D4" s="686" t="s">
        <v>710</v>
      </c>
      <c r="E4" s="686" t="s">
        <v>44</v>
      </c>
      <c r="F4" s="686" t="s">
        <v>937</v>
      </c>
      <c r="G4" s="686" t="s">
        <v>939</v>
      </c>
    </row>
    <row r="5" spans="1:9">
      <c r="A5" s="836" t="s">
        <v>45</v>
      </c>
      <c r="B5" s="836"/>
      <c r="C5" s="189">
        <v>4525</v>
      </c>
      <c r="D5" s="550"/>
      <c r="E5" s="550"/>
      <c r="F5" s="550"/>
      <c r="G5" s="550"/>
    </row>
    <row r="6" spans="1:9">
      <c r="A6" s="836" t="s">
        <v>46</v>
      </c>
      <c r="B6" s="836"/>
      <c r="C6" s="189">
        <v>4905</v>
      </c>
      <c r="D6" s="550"/>
      <c r="E6" s="550"/>
      <c r="F6" s="550"/>
      <c r="G6" s="550"/>
    </row>
    <row r="7" spans="1:9">
      <c r="A7" s="702" t="s">
        <v>47</v>
      </c>
      <c r="B7" s="688"/>
      <c r="C7" s="189">
        <v>151</v>
      </c>
      <c r="D7" s="550"/>
      <c r="E7" s="550"/>
      <c r="F7" s="550"/>
      <c r="G7" s="550"/>
    </row>
    <row r="8" spans="1:9" s="256" customFormat="1">
      <c r="A8" s="836" t="s">
        <v>519</v>
      </c>
      <c r="B8" s="836"/>
      <c r="C8" s="189">
        <v>1006</v>
      </c>
      <c r="D8" s="189">
        <v>0</v>
      </c>
      <c r="E8" s="189">
        <v>600.20000000000005</v>
      </c>
      <c r="F8" s="189">
        <v>151.80000000000001</v>
      </c>
      <c r="G8" s="189">
        <v>254</v>
      </c>
    </row>
    <row r="9" spans="1:9">
      <c r="A9" s="232" t="s">
        <v>48</v>
      </c>
      <c r="B9" s="232"/>
      <c r="C9" s="259">
        <f>SUM(C5:C8)</f>
        <v>10587</v>
      </c>
      <c r="D9" s="259">
        <f>SUM(D5:D8)</f>
        <v>0</v>
      </c>
      <c r="E9" s="259">
        <f>SUM(E5:E8)</f>
        <v>600.20000000000005</v>
      </c>
      <c r="F9" s="259">
        <f>SUM(F5:F8)</f>
        <v>151.80000000000001</v>
      </c>
      <c r="G9" s="259">
        <f>SUM(G5:G8)</f>
        <v>254</v>
      </c>
    </row>
    <row r="10" spans="1:9">
      <c r="A10" s="278"/>
      <c r="B10" s="278"/>
      <c r="C10" s="260"/>
      <c r="D10" s="260"/>
      <c r="E10" s="260"/>
      <c r="F10" s="260"/>
      <c r="G10" s="110"/>
    </row>
    <row r="11" spans="1:9" s="256" customFormat="1">
      <c r="A11" s="99"/>
      <c r="B11" s="99"/>
      <c r="C11" s="223"/>
      <c r="D11" s="223"/>
      <c r="E11" s="223"/>
      <c r="F11" s="260"/>
      <c r="G11" s="110"/>
    </row>
    <row r="12" spans="1:9" s="256" customFormat="1" ht="24.75" thickBot="1">
      <c r="A12" s="549">
        <v>44196</v>
      </c>
      <c r="B12" s="258"/>
      <c r="C12" s="686" t="s">
        <v>947</v>
      </c>
      <c r="D12" s="686" t="s">
        <v>710</v>
      </c>
      <c r="E12" s="686" t="s">
        <v>44</v>
      </c>
      <c r="F12" s="686" t="s">
        <v>937</v>
      </c>
      <c r="G12" s="686" t="s">
        <v>939</v>
      </c>
    </row>
    <row r="13" spans="1:9" s="256" customFormat="1">
      <c r="A13" s="836" t="s">
        <v>49</v>
      </c>
      <c r="B13" s="836"/>
      <c r="C13" s="189">
        <v>4281</v>
      </c>
      <c r="D13" s="550"/>
      <c r="E13" s="550"/>
      <c r="F13" s="550"/>
      <c r="G13" s="550"/>
    </row>
    <row r="14" spans="1:9" s="256" customFormat="1">
      <c r="A14" s="836" t="s">
        <v>50</v>
      </c>
      <c r="B14" s="836"/>
      <c r="C14" s="189">
        <v>4732</v>
      </c>
      <c r="D14" s="550"/>
      <c r="E14" s="550"/>
      <c r="F14" s="550"/>
      <c r="G14" s="550"/>
    </row>
    <row r="15" spans="1:9" s="256" customFormat="1">
      <c r="A15" s="836" t="s">
        <v>51</v>
      </c>
      <c r="B15" s="836"/>
      <c r="C15" s="189">
        <v>115</v>
      </c>
      <c r="D15" s="550"/>
      <c r="E15" s="550"/>
      <c r="F15" s="550"/>
      <c r="G15" s="550"/>
    </row>
    <row r="16" spans="1:9" s="256" customFormat="1">
      <c r="A16" s="836" t="s">
        <v>519</v>
      </c>
      <c r="B16" s="836"/>
      <c r="C16" s="189">
        <v>726.3309999999999</v>
      </c>
      <c r="D16" s="189">
        <v>26.27</v>
      </c>
      <c r="E16" s="189">
        <v>528.75199999999995</v>
      </c>
      <c r="F16" s="189">
        <v>171.309</v>
      </c>
      <c r="G16" s="189" t="s">
        <v>560</v>
      </c>
    </row>
    <row r="17" spans="1:7">
      <c r="A17" s="232" t="s">
        <v>52</v>
      </c>
      <c r="B17" s="232"/>
      <c r="C17" s="259">
        <v>9854.3310000000001</v>
      </c>
      <c r="D17" s="259">
        <v>26.27</v>
      </c>
      <c r="E17" s="259">
        <v>528.75199999999995</v>
      </c>
      <c r="F17" s="259">
        <v>171.309</v>
      </c>
      <c r="G17" s="259" t="s">
        <v>560</v>
      </c>
    </row>
    <row r="18" spans="1:7">
      <c r="A18" s="278"/>
      <c r="B18" s="278"/>
      <c r="C18" s="260"/>
      <c r="D18" s="260"/>
      <c r="E18" s="260"/>
      <c r="F18" s="260"/>
      <c r="G18" s="110"/>
    </row>
    <row r="19" spans="1:7">
      <c r="A19" s="278"/>
      <c r="B19" s="278"/>
      <c r="C19" s="260"/>
      <c r="D19" s="260"/>
      <c r="E19" s="260"/>
      <c r="F19" s="260"/>
      <c r="G19" s="110"/>
    </row>
    <row r="20" spans="1:7">
      <c r="A20" s="834" t="s">
        <v>545</v>
      </c>
      <c r="B20" s="835"/>
      <c r="C20" s="835"/>
      <c r="D20" s="835"/>
      <c r="E20" s="835"/>
      <c r="F20" s="835"/>
      <c r="G20" s="256"/>
    </row>
    <row r="21" spans="1:7">
      <c r="A21" s="834" t="s">
        <v>853</v>
      </c>
      <c r="B21" s="835"/>
      <c r="C21" s="835"/>
      <c r="D21" s="835"/>
      <c r="E21" s="835"/>
      <c r="F21" s="835"/>
      <c r="G21" s="256"/>
    </row>
    <row r="22" spans="1:7">
      <c r="A22" s="355" t="s">
        <v>551</v>
      </c>
      <c r="B22" s="278"/>
      <c r="C22" s="278"/>
      <c r="D22" s="278"/>
      <c r="E22" s="278"/>
      <c r="F22" s="278"/>
      <c r="G22" s="256"/>
    </row>
    <row r="23" spans="1:7">
      <c r="A23" s="278"/>
      <c r="B23" s="278"/>
      <c r="C23" s="278"/>
      <c r="D23" s="278"/>
      <c r="E23" s="278"/>
      <c r="F23" s="278"/>
      <c r="G23" s="256"/>
    </row>
    <row r="24" spans="1:7" ht="14.25">
      <c r="A24" s="407" t="s">
        <v>711</v>
      </c>
      <c r="B24" s="278"/>
      <c r="C24" s="278"/>
      <c r="D24" s="278"/>
      <c r="E24" s="278"/>
      <c r="F24" s="278"/>
    </row>
    <row r="25" spans="1:7">
      <c r="A25" s="256"/>
    </row>
    <row r="43" spans="2:2">
      <c r="B43" s="556">
        <v>25</v>
      </c>
    </row>
    <row r="44" spans="2:2">
      <c r="B44" s="253">
        <v>149</v>
      </c>
    </row>
    <row r="45" spans="2:2">
      <c r="B45" s="265">
        <v>16.899999999999999</v>
      </c>
    </row>
    <row r="52" spans="2:2">
      <c r="B52" s="703">
        <v>5894</v>
      </c>
    </row>
    <row r="53" spans="2:2">
      <c r="B53" s="703">
        <v>24688</v>
      </c>
    </row>
    <row r="54" spans="2:2">
      <c r="B54" s="704">
        <v>23.87</v>
      </c>
    </row>
  </sheetData>
  <mergeCells count="9">
    <mergeCell ref="A20:F20"/>
    <mergeCell ref="A21:F21"/>
    <mergeCell ref="A5:B5"/>
    <mergeCell ref="A6:B6"/>
    <mergeCell ref="A13:B13"/>
    <mergeCell ref="A14:B14"/>
    <mergeCell ref="A15:B15"/>
    <mergeCell ref="A8:B8"/>
    <mergeCell ref="A16:B16"/>
  </mergeCells>
  <phoneticPr fontId="4" type="noConversion"/>
  <hyperlinks>
    <hyperlink ref="I1" location="Contents!A1" display="Innholdsfortegnelse" xr:uid="{F1E969BF-3A80-4E6A-BD9C-72162400184C}"/>
  </hyperlinks>
  <pageMargins left="0.74803149606299213" right="0.74803149606299213" top="0.98425196850393704" bottom="0.98425196850393704" header="0.51181102362204722" footer="0.51181102362204722"/>
  <pageSetup paperSize="9" scale="63" orientation="portrait" r:id="rId1"/>
  <headerFooter>
    <oddHeader>&amp;R&amp;"Calibri"&amp;12&amp;KFF9100F O R T R O L I G&amp;1#</oddHeader>
    <oddFooter>&amp;R&amp;A&amp;L&amp;1#&amp;"Calibri"&amp;12&amp;KFF9100F O R T R O L I G</oddFooter>
  </headerFooter>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showGridLines="0" zoomScaleNormal="100" workbookViewId="0">
      <selection activeCell="I1" sqref="I1"/>
    </sheetView>
  </sheetViews>
  <sheetFormatPr baseColWidth="10" defaultColWidth="11" defaultRowHeight="12"/>
  <cols>
    <col min="1" max="1" width="58.75" style="16" customWidth="1"/>
    <col min="2" max="2" width="2.75" style="16" customWidth="1"/>
    <col min="3" max="3" width="47.625" style="16" bestFit="1" customWidth="1"/>
    <col min="4" max="4" width="12" style="16" customWidth="1"/>
    <col min="5" max="5" width="10.625" style="16" customWidth="1"/>
    <col min="6" max="6" width="9.875" style="16" customWidth="1"/>
    <col min="7" max="9" width="11" style="16"/>
    <col min="10" max="10" width="9.875" style="16" bestFit="1" customWidth="1"/>
    <col min="11" max="11" width="19.75" style="16" bestFit="1" customWidth="1"/>
    <col min="12" max="16384" width="11" style="16"/>
  </cols>
  <sheetData>
    <row r="1" spans="1:9" ht="21">
      <c r="A1" s="542" t="s">
        <v>535</v>
      </c>
      <c r="B1" s="26"/>
      <c r="C1" s="26"/>
      <c r="D1" s="111"/>
      <c r="E1" s="111"/>
      <c r="I1" s="881" t="s">
        <v>213</v>
      </c>
    </row>
    <row r="2" spans="1:9">
      <c r="C2" s="26"/>
      <c r="D2" s="30"/>
      <c r="E2" s="26"/>
    </row>
    <row r="3" spans="1:9">
      <c r="A3" s="62"/>
      <c r="B3" s="62"/>
      <c r="C3" s="62"/>
      <c r="D3" s="112"/>
      <c r="E3" s="30"/>
      <c r="F3" s="62"/>
      <c r="G3" s="62"/>
    </row>
    <row r="4" spans="1:9" ht="24">
      <c r="A4" s="837" t="s">
        <v>183</v>
      </c>
      <c r="B4" s="837"/>
      <c r="C4" s="113" t="s">
        <v>184</v>
      </c>
      <c r="D4" s="114" t="s">
        <v>185</v>
      </c>
      <c r="E4" s="354" t="s">
        <v>536</v>
      </c>
      <c r="F4" s="115">
        <v>2021</v>
      </c>
      <c r="G4" s="116">
        <v>2020</v>
      </c>
    </row>
    <row r="5" spans="1:9">
      <c r="A5" s="35"/>
      <c r="B5" s="117"/>
      <c r="C5" s="34"/>
      <c r="D5" s="30"/>
      <c r="E5" s="30"/>
      <c r="F5" s="35"/>
      <c r="G5" s="36"/>
    </row>
    <row r="6" spans="1:9">
      <c r="A6" s="838" t="s">
        <v>186</v>
      </c>
      <c r="B6" s="838"/>
      <c r="C6" s="2"/>
      <c r="D6" s="118"/>
      <c r="E6" s="118"/>
      <c r="F6" s="119"/>
      <c r="G6" s="120"/>
    </row>
    <row r="7" spans="1:9">
      <c r="A7" s="701" t="s">
        <v>717</v>
      </c>
      <c r="B7" s="122"/>
      <c r="C7" s="2" t="s">
        <v>770</v>
      </c>
      <c r="D7" s="118">
        <v>2029</v>
      </c>
      <c r="E7" s="118">
        <v>2024</v>
      </c>
      <c r="F7" s="811">
        <v>703</v>
      </c>
      <c r="G7" s="812">
        <v>702</v>
      </c>
    </row>
    <row r="8" spans="1:9">
      <c r="A8" s="121" t="s">
        <v>689</v>
      </c>
      <c r="B8" s="122"/>
      <c r="C8" s="2" t="s">
        <v>771</v>
      </c>
      <c r="D8" s="118">
        <v>2028</v>
      </c>
      <c r="E8" s="118">
        <v>2023</v>
      </c>
      <c r="F8" s="811">
        <v>628</v>
      </c>
      <c r="G8" s="812">
        <v>627</v>
      </c>
    </row>
    <row r="9" spans="1:9" s="256" customFormat="1">
      <c r="A9" s="121" t="s">
        <v>688</v>
      </c>
      <c r="B9" s="122"/>
      <c r="C9" s="2" t="s">
        <v>770</v>
      </c>
      <c r="D9" s="118">
        <v>2028</v>
      </c>
      <c r="E9" s="118">
        <v>2023</v>
      </c>
      <c r="F9" s="811">
        <v>300</v>
      </c>
      <c r="G9" s="812">
        <v>300</v>
      </c>
    </row>
    <row r="10" spans="1:9" ht="12.75">
      <c r="A10" s="121" t="s">
        <v>587</v>
      </c>
      <c r="B10" s="122"/>
      <c r="C10" s="2" t="s">
        <v>772</v>
      </c>
      <c r="D10" s="118">
        <v>2030</v>
      </c>
      <c r="E10" s="456">
        <v>0</v>
      </c>
      <c r="F10" s="811">
        <v>499</v>
      </c>
      <c r="G10" s="812">
        <v>525</v>
      </c>
    </row>
    <row r="11" spans="1:9">
      <c r="A11" s="315" t="s">
        <v>187</v>
      </c>
      <c r="B11" s="123"/>
      <c r="C11" s="124"/>
      <c r="D11" s="813"/>
      <c r="E11" s="813"/>
      <c r="F11" s="814">
        <f>SUM(F7:F10)</f>
        <v>2130</v>
      </c>
      <c r="G11" s="815">
        <f>SUM(G7:G10)</f>
        <v>2154</v>
      </c>
    </row>
    <row r="12" spans="1:9">
      <c r="A12" s="121"/>
      <c r="B12" s="122"/>
      <c r="C12" s="2"/>
      <c r="D12" s="125"/>
      <c r="E12" s="125"/>
      <c r="F12" s="119"/>
      <c r="G12" s="120"/>
    </row>
    <row r="13" spans="1:9" ht="14.25">
      <c r="A13" s="126"/>
      <c r="B13" s="127"/>
      <c r="C13" s="5"/>
      <c r="D13" s="125"/>
      <c r="E13" s="125"/>
      <c r="F13" s="128"/>
      <c r="G13" s="129"/>
    </row>
    <row r="15" spans="1:9">
      <c r="A15" s="316" t="s">
        <v>702</v>
      </c>
      <c r="B15" s="62"/>
      <c r="C15" s="130"/>
      <c r="D15" s="130"/>
      <c r="E15" s="130"/>
      <c r="F15" s="130"/>
      <c r="G15" s="130"/>
      <c r="H15" s="62"/>
      <c r="I15" s="62"/>
    </row>
    <row r="16" spans="1:9">
      <c r="A16" s="316" t="s">
        <v>963</v>
      </c>
      <c r="B16" s="62"/>
      <c r="C16" s="130"/>
      <c r="D16" s="130"/>
      <c r="E16" s="130"/>
      <c r="F16" s="130"/>
      <c r="G16" s="130"/>
      <c r="H16" s="62"/>
      <c r="I16" s="62"/>
    </row>
    <row r="17" spans="1:12">
      <c r="A17" s="316" t="s">
        <v>703</v>
      </c>
      <c r="B17" s="62"/>
      <c r="C17" s="130"/>
      <c r="D17" s="130"/>
      <c r="E17" s="130"/>
      <c r="F17" s="130"/>
      <c r="G17" s="130"/>
      <c r="H17" s="62"/>
      <c r="I17" s="62"/>
    </row>
    <row r="18" spans="1:12">
      <c r="A18" s="841"/>
      <c r="B18" s="841"/>
      <c r="C18" s="841"/>
      <c r="D18" s="841"/>
      <c r="E18" s="841"/>
      <c r="F18" s="841"/>
      <c r="G18" s="62"/>
      <c r="H18" s="62"/>
      <c r="I18" s="62"/>
      <c r="J18" s="62"/>
      <c r="K18" s="62"/>
      <c r="L18" s="62"/>
    </row>
    <row r="19" spans="1:12">
      <c r="A19" s="279"/>
    </row>
    <row r="22" spans="1:12" ht="12.75">
      <c r="B22" s="131"/>
      <c r="C22" s="131"/>
      <c r="D22" s="131"/>
      <c r="E22" s="131"/>
      <c r="F22" s="131"/>
      <c r="G22" s="131"/>
    </row>
    <row r="23" spans="1:12">
      <c r="B23" s="132"/>
      <c r="C23" s="132"/>
      <c r="D23" s="132"/>
      <c r="E23" s="132"/>
      <c r="F23" s="839"/>
      <c r="G23" s="840"/>
    </row>
    <row r="35" spans="2:2">
      <c r="B35" s="256"/>
    </row>
    <row r="36" spans="2:2">
      <c r="B36" s="256"/>
    </row>
    <row r="37" spans="2:2">
      <c r="B37" s="256"/>
    </row>
    <row r="38" spans="2:2">
      <c r="B38" s="256"/>
    </row>
    <row r="39" spans="2:2">
      <c r="B39" s="256"/>
    </row>
    <row r="40" spans="2:2">
      <c r="B40" s="256"/>
    </row>
    <row r="41" spans="2:2">
      <c r="B41" s="256"/>
    </row>
    <row r="42" spans="2:2">
      <c r="B42" s="256"/>
    </row>
    <row r="43" spans="2:2">
      <c r="B43" s="256"/>
    </row>
    <row r="44" spans="2:2">
      <c r="B44" s="256"/>
    </row>
    <row r="45" spans="2:2">
      <c r="B45" s="256"/>
    </row>
    <row r="46" spans="2:2">
      <c r="B46" s="256"/>
    </row>
    <row r="47" spans="2:2">
      <c r="B47" s="256"/>
    </row>
    <row r="48" spans="2:2">
      <c r="B48" s="256"/>
    </row>
    <row r="49" spans="2:12" ht="12.75">
      <c r="B49" s="256"/>
      <c r="J49" s="62"/>
      <c r="K49" s="131"/>
      <c r="L49" s="131"/>
    </row>
    <row r="50" spans="2:12" ht="12.75">
      <c r="B50" s="256"/>
      <c r="J50" s="62"/>
      <c r="K50" s="131"/>
      <c r="L50" s="131"/>
    </row>
    <row r="51" spans="2:12" ht="12.75">
      <c r="B51" s="256"/>
      <c r="J51" s="62"/>
      <c r="K51" s="131"/>
      <c r="L51" s="131"/>
    </row>
    <row r="52" spans="2:12" ht="12.75">
      <c r="B52" s="256"/>
      <c r="J52" s="62"/>
      <c r="K52" s="131"/>
      <c r="L52" s="131"/>
    </row>
    <row r="53" spans="2:12" ht="12.75">
      <c r="B53" s="256"/>
      <c r="J53" s="62"/>
      <c r="K53" s="131"/>
      <c r="L53" s="131"/>
    </row>
  </sheetData>
  <mergeCells count="4">
    <mergeCell ref="A4:B4"/>
    <mergeCell ref="A6:B6"/>
    <mergeCell ref="F23:G23"/>
    <mergeCell ref="A18:F18"/>
  </mergeCells>
  <hyperlinks>
    <hyperlink ref="I1" location="Contents!A1" display="Innholdsfortegnelse" xr:uid="{39F5B710-BD7F-406B-B09B-86D45D9EDB82}"/>
  </hyperlinks>
  <pageMargins left="0.74803149606299213" right="0.27559055118110237" top="0.98425196850393704" bottom="0.98425196850393704" header="0.51181102362204722" footer="0.51181102362204722"/>
  <pageSetup paperSize="9" scale="46" orientation="portrait" r:id="rId1"/>
  <headerFooter>
    <oddHeader>&amp;R&amp;"Calibri"&amp;12&amp;KFF9100F O R T R O L I G&amp;1#</oddHeader>
    <oddFooter>&amp;R&amp;A&amp;L&amp;1#&amp;"Calibri"&amp;12&amp;KFF9100F O R T R O L I G</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
    <pageSetUpPr fitToPage="1"/>
  </sheetPr>
  <dimension ref="A1:N66"/>
  <sheetViews>
    <sheetView zoomScaleNormal="100" workbookViewId="0">
      <selection activeCell="G1" sqref="G1"/>
    </sheetView>
  </sheetViews>
  <sheetFormatPr baseColWidth="10" defaultColWidth="11" defaultRowHeight="12"/>
  <cols>
    <col min="1" max="1" width="72.25" style="235" customWidth="1"/>
    <col min="2" max="2" width="14.25" style="235" customWidth="1"/>
    <col min="3" max="3" width="12.875" style="235" customWidth="1"/>
    <col min="4" max="4" width="11.5" style="235" customWidth="1"/>
    <col min="5" max="5" width="10.375" style="235" customWidth="1"/>
    <col min="6" max="6" width="10.375" style="16" customWidth="1"/>
    <col min="7" max="16384" width="11" style="16"/>
  </cols>
  <sheetData>
    <row r="1" spans="1:11" ht="21">
      <c r="A1" s="542" t="s">
        <v>539</v>
      </c>
      <c r="B1" s="79"/>
      <c r="G1" s="881" t="s">
        <v>213</v>
      </c>
    </row>
    <row r="2" spans="1:11">
      <c r="A2" s="75" t="s">
        <v>158</v>
      </c>
      <c r="B2" s="79"/>
      <c r="H2" s="204"/>
      <c r="I2" s="204"/>
      <c r="J2" s="204"/>
      <c r="K2" s="204"/>
    </row>
    <row r="3" spans="1:11">
      <c r="A3" s="84"/>
      <c r="B3" s="79"/>
      <c r="H3" s="204"/>
      <c r="I3" s="204"/>
      <c r="J3" s="204"/>
      <c r="K3" s="204"/>
    </row>
    <row r="4" spans="1:11" ht="12.75" thickBot="1">
      <c r="A4" s="268">
        <v>2021</v>
      </c>
      <c r="B4" s="251" t="s">
        <v>159</v>
      </c>
      <c r="C4" s="133" t="s">
        <v>160</v>
      </c>
      <c r="D4" s="133" t="s">
        <v>161</v>
      </c>
      <c r="E4" s="133" t="s">
        <v>162</v>
      </c>
      <c r="F4" s="68"/>
      <c r="H4" s="204"/>
      <c r="I4" s="204"/>
      <c r="J4" s="204"/>
      <c r="K4" s="204"/>
    </row>
    <row r="5" spans="1:11">
      <c r="A5" s="79" t="s">
        <v>163</v>
      </c>
      <c r="B5" s="563">
        <v>132570</v>
      </c>
      <c r="C5" s="563">
        <v>15483</v>
      </c>
      <c r="D5" s="563">
        <v>6152</v>
      </c>
      <c r="E5" s="563">
        <v>154205</v>
      </c>
      <c r="F5" s="134"/>
    </row>
    <row r="6" spans="1:11">
      <c r="A6" s="79" t="s">
        <v>164</v>
      </c>
      <c r="B6" s="563">
        <v>37940</v>
      </c>
      <c r="C6" s="563">
        <v>4431</v>
      </c>
      <c r="D6" s="563">
        <v>1760</v>
      </c>
      <c r="E6" s="563">
        <v>44131</v>
      </c>
      <c r="F6" s="134"/>
    </row>
    <row r="7" spans="1:11">
      <c r="A7" s="79" t="s">
        <v>811</v>
      </c>
      <c r="B7" s="563">
        <v>21897</v>
      </c>
      <c r="C7" s="563">
        <v>2557</v>
      </c>
      <c r="D7" s="563">
        <v>1016</v>
      </c>
      <c r="E7" s="563">
        <v>25470</v>
      </c>
      <c r="F7" s="134"/>
    </row>
    <row r="8" spans="1:11" s="256" customFormat="1">
      <c r="A8" s="14" t="s">
        <v>812</v>
      </c>
      <c r="B8" s="563">
        <v>26824</v>
      </c>
      <c r="C8" s="563">
        <v>3133</v>
      </c>
      <c r="D8" s="563">
        <v>1245</v>
      </c>
      <c r="E8" s="563">
        <v>31202</v>
      </c>
      <c r="F8" s="134"/>
    </row>
    <row r="9" spans="1:11">
      <c r="A9" s="14" t="s">
        <v>165</v>
      </c>
      <c r="B9" s="563">
        <v>11068</v>
      </c>
      <c r="C9" s="563">
        <v>1293</v>
      </c>
      <c r="D9" s="563">
        <v>513</v>
      </c>
      <c r="E9" s="563">
        <v>12874</v>
      </c>
      <c r="F9" s="134"/>
    </row>
    <row r="10" spans="1:11">
      <c r="A10" s="92" t="s">
        <v>166</v>
      </c>
      <c r="B10" s="135">
        <f>SUM(B5:B9)</f>
        <v>230299</v>
      </c>
      <c r="C10" s="135">
        <f t="shared" ref="C10:E10" si="0">SUM(C5:C9)</f>
        <v>26897</v>
      </c>
      <c r="D10" s="135">
        <f t="shared" si="0"/>
        <v>10686</v>
      </c>
      <c r="E10" s="135">
        <f t="shared" si="0"/>
        <v>267882</v>
      </c>
      <c r="F10" s="134"/>
      <c r="I10" s="20"/>
    </row>
    <row r="11" spans="1:11">
      <c r="A11" s="256"/>
      <c r="B11" s="256"/>
      <c r="C11" s="256"/>
      <c r="D11" s="256"/>
      <c r="E11" s="256"/>
      <c r="F11" s="14"/>
      <c r="I11" s="20"/>
    </row>
    <row r="12" spans="1:11">
      <c r="A12" s="256"/>
      <c r="B12" s="256"/>
      <c r="C12" s="256"/>
      <c r="D12" s="256"/>
      <c r="E12" s="256"/>
      <c r="F12" s="68"/>
    </row>
    <row r="13" spans="1:11" ht="12.75" thickBot="1">
      <c r="A13" s="690">
        <v>2020</v>
      </c>
      <c r="B13" s="251" t="s">
        <v>96</v>
      </c>
      <c r="C13" s="133" t="s">
        <v>160</v>
      </c>
      <c r="D13" s="133" t="s">
        <v>161</v>
      </c>
      <c r="E13" s="133" t="s">
        <v>162</v>
      </c>
      <c r="F13" s="91"/>
    </row>
    <row r="14" spans="1:11">
      <c r="A14" s="79" t="s">
        <v>163</v>
      </c>
      <c r="B14" s="563">
        <v>133239</v>
      </c>
      <c r="C14" s="563">
        <v>15174</v>
      </c>
      <c r="D14" s="563">
        <v>5359</v>
      </c>
      <c r="E14" s="563">
        <v>153772</v>
      </c>
      <c r="F14" s="91"/>
      <c r="I14" s="20"/>
    </row>
    <row r="15" spans="1:11">
      <c r="A15" s="79" t="s">
        <v>164</v>
      </c>
      <c r="B15" s="563">
        <v>34776</v>
      </c>
      <c r="C15" s="563">
        <v>3961</v>
      </c>
      <c r="D15" s="563">
        <v>1398</v>
      </c>
      <c r="E15" s="563">
        <v>40135</v>
      </c>
      <c r="F15" s="91"/>
    </row>
    <row r="16" spans="1:11" s="256" customFormat="1">
      <c r="A16" s="79" t="s">
        <v>811</v>
      </c>
      <c r="B16" s="563">
        <v>21079</v>
      </c>
      <c r="C16" s="563">
        <v>2401</v>
      </c>
      <c r="D16" s="563">
        <v>848</v>
      </c>
      <c r="E16" s="563">
        <v>24328</v>
      </c>
      <c r="F16" s="91"/>
    </row>
    <row r="17" spans="1:14">
      <c r="A17" s="14" t="s">
        <v>812</v>
      </c>
      <c r="B17" s="563">
        <v>21985</v>
      </c>
      <c r="C17" s="563">
        <v>2504</v>
      </c>
      <c r="D17" s="563">
        <v>884</v>
      </c>
      <c r="E17" s="563">
        <v>25373</v>
      </c>
      <c r="F17" s="91"/>
    </row>
    <row r="18" spans="1:14">
      <c r="A18" s="14" t="s">
        <v>65</v>
      </c>
      <c r="B18" s="563">
        <v>8102</v>
      </c>
      <c r="C18" s="563">
        <v>922</v>
      </c>
      <c r="D18" s="563">
        <v>325</v>
      </c>
      <c r="E18" s="563">
        <v>9349</v>
      </c>
      <c r="F18" s="91"/>
    </row>
    <row r="19" spans="1:14">
      <c r="A19" s="92" t="s">
        <v>103</v>
      </c>
      <c r="B19" s="135">
        <f>SUM(B14:B18)</f>
        <v>219181</v>
      </c>
      <c r="C19" s="135">
        <f>SUM(C14:C18)</f>
        <v>24962</v>
      </c>
      <c r="D19" s="135">
        <f>SUM(D14:D18)</f>
        <v>8814</v>
      </c>
      <c r="E19" s="135">
        <f>SUM(E14:E18)</f>
        <v>252957</v>
      </c>
      <c r="F19" s="14"/>
    </row>
    <row r="21" spans="1:14">
      <c r="J21" s="136"/>
      <c r="K21" s="137"/>
      <c r="L21" s="204"/>
      <c r="M21" s="204"/>
      <c r="N21" s="204"/>
    </row>
    <row r="22" spans="1:14">
      <c r="K22" s="137"/>
      <c r="L22" s="204"/>
      <c r="M22" s="204"/>
      <c r="N22" s="204"/>
    </row>
    <row r="23" spans="1:14">
      <c r="L23" s="204"/>
      <c r="M23" s="204"/>
      <c r="N23" s="204"/>
    </row>
    <row r="24" spans="1:14">
      <c r="L24" s="137"/>
      <c r="M24" s="204"/>
      <c r="N24" s="137"/>
    </row>
    <row r="25" spans="1:14">
      <c r="L25" s="204"/>
      <c r="M25" s="204"/>
      <c r="N25" s="204"/>
    </row>
    <row r="26" spans="1:14">
      <c r="L26" s="204"/>
      <c r="M26" s="204"/>
      <c r="N26" s="204"/>
    </row>
    <row r="41" spans="2:2">
      <c r="B41" s="256"/>
    </row>
    <row r="42" spans="2:2">
      <c r="B42" s="256"/>
    </row>
    <row r="43" spans="2:2">
      <c r="B43" s="256"/>
    </row>
    <row r="44" spans="2:2">
      <c r="B44" s="256"/>
    </row>
    <row r="45" spans="2:2">
      <c r="B45" s="256"/>
    </row>
    <row r="46" spans="2:2">
      <c r="B46" s="256"/>
    </row>
    <row r="47" spans="2:2">
      <c r="B47" s="256"/>
    </row>
    <row r="48" spans="2:2">
      <c r="B48" s="256"/>
    </row>
    <row r="49" spans="2:2">
      <c r="B49" s="256"/>
    </row>
    <row r="50" spans="2:2">
      <c r="B50" s="256"/>
    </row>
    <row r="51" spans="2:2">
      <c r="B51" s="256"/>
    </row>
    <row r="52" spans="2:2">
      <c r="B52" s="256"/>
    </row>
    <row r="53" spans="2:2">
      <c r="B53" s="256"/>
    </row>
    <row r="54" spans="2:2">
      <c r="B54" s="256"/>
    </row>
    <row r="55" spans="2:2">
      <c r="B55" s="256"/>
    </row>
    <row r="56" spans="2:2">
      <c r="B56" s="256"/>
    </row>
    <row r="57" spans="2:2">
      <c r="B57" s="256"/>
    </row>
    <row r="58" spans="2:2">
      <c r="B58" s="256"/>
    </row>
    <row r="59" spans="2:2">
      <c r="B59" s="256"/>
    </row>
    <row r="60" spans="2:2">
      <c r="B60" s="256"/>
    </row>
    <row r="61" spans="2:2">
      <c r="B61" s="256"/>
    </row>
    <row r="62" spans="2:2">
      <c r="B62" s="256"/>
    </row>
    <row r="63" spans="2:2">
      <c r="B63" s="256"/>
    </row>
    <row r="64" spans="2:2">
      <c r="B64" s="256"/>
    </row>
    <row r="65" spans="2:2">
      <c r="B65" s="256"/>
    </row>
    <row r="66" spans="2:2">
      <c r="B66" s="256"/>
    </row>
  </sheetData>
  <phoneticPr fontId="4" type="noConversion"/>
  <hyperlinks>
    <hyperlink ref="G1" location="Contents!A1" display="Innholdsfortegnelse" xr:uid="{0093A689-20E2-4AD5-82A0-C6C88747E119}"/>
  </hyperlinks>
  <pageMargins left="0.74803149606299213" right="0.74803149606299213" top="0.98425196850393704" bottom="0.98425196850393704" header="0.51181102362204722" footer="0.51181102362204722"/>
  <pageSetup paperSize="9" scale="53" orientation="portrait" r:id="rId1"/>
  <headerFooter>
    <oddHeader>&amp;R&amp;"Calibri"&amp;12&amp;KFF9100F O R T R O L I G&amp;1#</oddHeader>
    <oddFooter>&amp;R&amp;A&amp;L&amp;1#&amp;"Calibri"&amp;12&amp;KFF9100F O R T R O L I G</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23</vt:i4>
      </vt:variant>
    </vt:vector>
  </HeadingPairs>
  <TitlesOfParts>
    <vt:vector size="57"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'1'!Utskriftsområde</vt:lpstr>
      <vt:lpstr>'10'!Utskriftsområde</vt:lpstr>
      <vt:lpstr>'11'!Utskriftsområde</vt:lpstr>
      <vt:lpstr>'12'!Utskriftsområde</vt:lpstr>
      <vt:lpstr>'14'!Utskriftsområde</vt:lpstr>
      <vt:lpstr>'15'!Utskriftsområde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2022-04-01T08:58:27Z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5809a7-3794-4347-8703-acc6c58e2a7b_Enabled">
    <vt:lpwstr>true</vt:lpwstr>
  </property>
  <property fmtid="{D5CDD505-2E9C-101B-9397-08002B2CF9AE}" pid="3" name="MSIP_Label_6b5809a7-3794-4347-8703-acc6c58e2a7b_SetDate">
    <vt:lpwstr>2022-04-01T08:58:26Z</vt:lpwstr>
  </property>
  <property fmtid="{D5CDD505-2E9C-101B-9397-08002B2CF9AE}" pid="4" name="MSIP_Label_6b5809a7-3794-4347-8703-acc6c58e2a7b_Method">
    <vt:lpwstr>Privileged</vt:lpwstr>
  </property>
  <property fmtid="{D5CDD505-2E9C-101B-9397-08002B2CF9AE}" pid="5" name="MSIP_Label_6b5809a7-3794-4347-8703-acc6c58e2a7b_Name">
    <vt:lpwstr>6b5809a7-3794-4347-8703-acc6c58e2a7b</vt:lpwstr>
  </property>
  <property fmtid="{D5CDD505-2E9C-101B-9397-08002B2CF9AE}" pid="6" name="MSIP_Label_6b5809a7-3794-4347-8703-acc6c58e2a7b_SiteId">
    <vt:lpwstr>aa041025-ad66-491f-b117-929458960abd</vt:lpwstr>
  </property>
  <property fmtid="{D5CDD505-2E9C-101B-9397-08002B2CF9AE}" pid="7" name="MSIP_Label_6b5809a7-3794-4347-8703-acc6c58e2a7b_ActionId">
    <vt:lpwstr>3cc545c7-f1ba-4d5f-9169-8979aa9fbc0f</vt:lpwstr>
  </property>
  <property fmtid="{D5CDD505-2E9C-101B-9397-08002B2CF9AE}" pid="8" name="MSIP_Label_6b5809a7-3794-4347-8703-acc6c58e2a7b_ContentBits">
    <vt:lpwstr>3</vt:lpwstr>
  </property>
</Properties>
</file>