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rbank.sharepoint.com/sites/TeamBrekraftSB1Sr-Norge/Shared Documents/Rapportering/ESG Factbook/"/>
    </mc:Choice>
  </mc:AlternateContent>
  <xr:revisionPtr revIDLastSave="3373" documentId="8_{E4ECD52A-78E0-4CE8-8729-B5554B531A93}" xr6:coauthVersionLast="47" xr6:coauthVersionMax="47" xr10:uidLastSave="{B2D6C0F4-2F1F-4A3B-A26C-1C3250468F3D}"/>
  <bookViews>
    <workbookView xWindow="25800" yWindow="0" windowWidth="25800" windowHeight="21000" xr2:uid="{239A5AAD-8798-4147-9BD7-AC74C6AB8D02}"/>
  </bookViews>
  <sheets>
    <sheet name="Front page" sheetId="8" r:id="rId1"/>
    <sheet name="Contact info" sheetId="9" r:id="rId2"/>
    <sheet name="Contents" sheetId="10" r:id="rId3"/>
    <sheet name="1.Environment" sheetId="3" r:id="rId4"/>
    <sheet name="2.Social" sheetId="13" r:id="rId5"/>
    <sheet name="3.Governance" sheetId="5" r:id="rId6"/>
    <sheet name="4.PAIs" sheetId="6" r:id="rId7"/>
    <sheet name="5. Pro forma" sheetId="11" r:id="rId8"/>
  </sheets>
  <externalReferences>
    <externalReference r:id="rId9"/>
  </externalReferences>
  <definedNames>
    <definedName name="adkadk">#REF!</definedName>
    <definedName name="adkekho">#REF!</definedName>
    <definedName name="adkem1">#REF!</definedName>
    <definedName name="adkleid">#REF!</definedName>
    <definedName name="AEK">#REF!</definedName>
    <definedName name="BM">#REF!</definedName>
    <definedName name="Bokført">#REF!</definedName>
    <definedName name="BokførtHIÅ">#REF!</definedName>
    <definedName name="CY">#REF!</definedName>
    <definedName name="Eliminering">#REF!</definedName>
    <definedName name="EM">#REF!</definedName>
    <definedName name="Finstart">#REF!</definedName>
    <definedName name="ForhandlerprovisjonBQ">#REF!</definedName>
    <definedName name="Forretningspartner">#REF!</definedName>
    <definedName name="Godkjentall">#REF!</definedName>
    <definedName name="Hdr_date">[1]Konfigurasjon!$F$58</definedName>
    <definedName name="Hdr_PY_closingdate">[1]Konfigurasjon!$H$58</definedName>
    <definedName name="HR">#REF!</definedName>
    <definedName name="Konsern">#REF!</definedName>
    <definedName name="Konto27129">#REF!</definedName>
    <definedName name="Konto28457">#REF!</definedName>
    <definedName name="Konto48400">#REF!</definedName>
    <definedName name="Konto48405">#REF!</definedName>
    <definedName name="Linje16">#REF!</definedName>
    <definedName name="Linje17">#REF!</definedName>
    <definedName name="Linje20BF">#REF!</definedName>
    <definedName name="Linje25BF">#REF!</definedName>
    <definedName name="Linje50">#REF!</definedName>
    <definedName name="Linje518">#REF!</definedName>
    <definedName name="Linje520">#REF!</definedName>
    <definedName name="Linje522">#REF!</definedName>
    <definedName name="LInje523">#REF!</definedName>
    <definedName name="Linje529">#REF!</definedName>
    <definedName name="Linje540">#REF!</definedName>
    <definedName name="Linje55">#REF!</definedName>
    <definedName name="LinjePens">#REF!</definedName>
    <definedName name="Linjesparing">#REF!</definedName>
    <definedName name="Monner">#REF!</definedName>
    <definedName name="Ntogevvaluta">#REF!</definedName>
    <definedName name="OPRES">#REF!</definedName>
    <definedName name="PM">#REF!</definedName>
    <definedName name="Prev1QTR">#REF!</definedName>
    <definedName name="Prev1Y">#REF!</definedName>
    <definedName name="Prev2Qtr">#REF!</definedName>
    <definedName name="Prev2Y">#REF!</definedName>
    <definedName name="Prev3Qtr">#REF!</definedName>
    <definedName name="Prev3Y">#REF!</definedName>
    <definedName name="Prev4Qtr">#REF!</definedName>
    <definedName name="Prev5Qtr">#REF!</definedName>
    <definedName name="Prev6Qtr">#REF!</definedName>
    <definedName name="Prev7Qtr">#REF!</definedName>
    <definedName name="Prev8Qtr">#REF!</definedName>
    <definedName name="_xlnm.Print_Area" localSheetId="2">Contents!$B$1:$H$33</definedName>
    <definedName name="_xlnm.Print_Area" localSheetId="0">'Front page'!$B$2:$M$56</definedName>
    <definedName name="Regnskapskube">#REF!</definedName>
    <definedName name="RIAMKFOGK">#REF!</definedName>
    <definedName name="RIAMSEOGOBL">#REF!</definedName>
    <definedName name="RIAMUTLÅNK">#REF!</definedName>
    <definedName name="RIVVSERTOBL">#REF!</definedName>
    <definedName name="RIVVUTLÅNK">#REF!</definedName>
    <definedName name="RKAMANSLK">#REF!</definedName>
    <definedName name="RKAMBS">#REF!</definedName>
    <definedName name="RKAMGK">#REF!</definedName>
    <definedName name="RKAMLEIE">#REF!</definedName>
    <definedName name="RKAMRINNS">#REF!</definedName>
    <definedName name="RKAMVERPAP">#REF!</definedName>
    <definedName name="RKVVANS">#REF!</definedName>
    <definedName name="RKVVverpap">#REF!</definedName>
    <definedName name="RYGIBJTEFINBJE">#REF!</definedName>
    <definedName name="Selskap">#REF!</definedName>
    <definedName name="SMB">#REF!</definedName>
    <definedName name="SnittsaldoDM">#REF!</definedName>
    <definedName name="SRBK">#REF!</definedName>
    <definedName name="Tilrettelegging">#REF!</definedName>
    <definedName name="VerdiEKinst">#REF!</definedName>
    <definedName name="VerdiREinst">#REF!</definedName>
    <definedName name="Verdisikbasis">#REF!</definedName>
    <definedName name="Verdisikfast">#REF!</definedName>
    <definedName name="Verdisikmotp">#REF!</definedName>
    <definedName name="VerdiSIKOBLE">#REF!</definedName>
    <definedName name="Verdisikoblgj">#REF!</definedName>
    <definedName name="vPerio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13" l="1"/>
  <c r="D21" i="13"/>
  <c r="D20" i="13"/>
  <c r="D19" i="13"/>
  <c r="E123" i="13"/>
  <c r="E124" i="13"/>
  <c r="E125" i="13"/>
  <c r="D125" i="13"/>
  <c r="D124" i="13"/>
  <c r="D123" i="13"/>
  <c r="C12" i="13"/>
  <c r="C19" i="13"/>
  <c r="C14" i="13"/>
  <c r="C13" i="13"/>
  <c r="C21" i="13"/>
  <c r="C20" i="13"/>
  <c r="F52" i="3"/>
  <c r="F51" i="3"/>
  <c r="F66" i="3"/>
  <c r="F67" i="3"/>
  <c r="F74" i="3"/>
  <c r="F73" i="3"/>
  <c r="F70" i="3"/>
  <c r="F69" i="3"/>
  <c r="F68" i="3"/>
  <c r="F61" i="3"/>
  <c r="F57" i="3"/>
  <c r="F53" i="3"/>
  <c r="E43" i="3"/>
  <c r="E42" i="3"/>
  <c r="E41" i="3"/>
  <c r="E40" i="3"/>
  <c r="E39" i="3"/>
  <c r="E38" i="3"/>
  <c r="E37" i="3"/>
  <c r="E35" i="3"/>
  <c r="F41" i="3"/>
  <c r="F37" i="3"/>
  <c r="F40" i="3"/>
  <c r="F42" i="3"/>
  <c r="F43" i="3"/>
  <c r="F38" i="3"/>
  <c r="F39" i="3"/>
  <c r="E12" i="3"/>
  <c r="E13" i="3"/>
  <c r="E14" i="3"/>
  <c r="E15" i="3"/>
  <c r="E16" i="3"/>
  <c r="E17" i="3"/>
  <c r="E18" i="3"/>
  <c r="E19" i="3"/>
  <c r="E20" i="3"/>
  <c r="E21" i="3"/>
  <c r="E22" i="3"/>
  <c r="E23" i="3"/>
  <c r="E24" i="3"/>
  <c r="E25" i="3"/>
  <c r="E11" i="3"/>
  <c r="E26" i="3"/>
</calcChain>
</file>

<file path=xl/sharedStrings.xml><?xml version="1.0" encoding="utf-8"?>
<sst xmlns="http://schemas.openxmlformats.org/spreadsheetml/2006/main" count="551" uniqueCount="391">
  <si>
    <t>ESG Factbook</t>
  </si>
  <si>
    <t>April 2025</t>
  </si>
  <si>
    <t xml:space="preserve">Contact information </t>
  </si>
  <si>
    <t>For further information, please contact</t>
  </si>
  <si>
    <t>Jørund Buen, Director Sustainability</t>
  </si>
  <si>
    <t>jorund.buen@sb1sornorge.no</t>
  </si>
  <si>
    <t>Morten Forgaard, Investor relations</t>
  </si>
  <si>
    <t>morten.forgaard@sr-bank.no</t>
  </si>
  <si>
    <t>Address</t>
  </si>
  <si>
    <t xml:space="preserve">Post: </t>
  </si>
  <si>
    <t>Postboks 250</t>
  </si>
  <si>
    <t>4068 Stavanger</t>
  </si>
  <si>
    <t>Visiting address:</t>
  </si>
  <si>
    <t>Christen Tranes Gate 35</t>
  </si>
  <si>
    <t>Telephone number</t>
  </si>
  <si>
    <t xml:space="preserve"> +47 915 020002</t>
  </si>
  <si>
    <t>Contents SpareBank 1 Sør-Norge Group</t>
  </si>
  <si>
    <t xml:space="preserve">The merger of SpareBank 1 SR-Bank ASA and SpareBank 1 Sørøst-Norge was implemented on 1 October 2024 with accounting effect from the same date. Further, the standard applied for sustainability reporting was changed from GRI to CSRD from the 2024 reporting year. The selection of data points included in this document has been updated to reflect this change. 
Prior year figures have not been altered, and where included, they are shown as they were published for the reporting year 2023. </t>
  </si>
  <si>
    <t>Chapter 1 - Environment</t>
  </si>
  <si>
    <t>1.1.1</t>
  </si>
  <si>
    <t>PCAF</t>
  </si>
  <si>
    <t>1.1.2</t>
  </si>
  <si>
    <t>Physical climate risk</t>
  </si>
  <si>
    <t>1.1.3</t>
  </si>
  <si>
    <t>Climate accounting</t>
  </si>
  <si>
    <t xml:space="preserve">1.1.4 </t>
  </si>
  <si>
    <t>Energy consumption and mix</t>
  </si>
  <si>
    <t xml:space="preserve">1.1.5 </t>
  </si>
  <si>
    <t>Lending to industries with material climate impacts</t>
  </si>
  <si>
    <t xml:space="preserve">1.1.6 </t>
  </si>
  <si>
    <t>Distribution of loan portfolio by residential and commercial properties and energy labels</t>
  </si>
  <si>
    <t>1.2.1</t>
  </si>
  <si>
    <t>EU Taxonomy - Summary of KPIs</t>
  </si>
  <si>
    <t>Chapter 2 - Social</t>
  </si>
  <si>
    <t xml:space="preserve">2.1.1 </t>
  </si>
  <si>
    <t>Characteristics of our employees</t>
  </si>
  <si>
    <t xml:space="preserve">2.1.2  </t>
  </si>
  <si>
    <t>Hired labor</t>
  </si>
  <si>
    <t>2.1.3</t>
  </si>
  <si>
    <t>Diversity indicators</t>
  </si>
  <si>
    <t>2.1.4</t>
  </si>
  <si>
    <t>Training and skills development</t>
  </si>
  <si>
    <t>2.1.5</t>
  </si>
  <si>
    <t>Health and safety indicators</t>
  </si>
  <si>
    <t>2.1.6</t>
  </si>
  <si>
    <t>Work-life balance indicators</t>
  </si>
  <si>
    <t>2.1.7</t>
  </si>
  <si>
    <t>Compensation indicators (pay gap and total compensation)</t>
  </si>
  <si>
    <t>2.1.8</t>
  </si>
  <si>
    <t>Incidents, complaints and severe human rights impacts and incidents</t>
  </si>
  <si>
    <t>2.1.9</t>
  </si>
  <si>
    <t>Collective bargaining</t>
  </si>
  <si>
    <t>Chapter 3 - Governance</t>
  </si>
  <si>
    <t>3.1.1</t>
  </si>
  <si>
    <t>Anti-corruption training courses</t>
  </si>
  <si>
    <t>3.1.2</t>
  </si>
  <si>
    <t xml:space="preserve">Corruption incidents </t>
  </si>
  <si>
    <t>Chapter 4 - PAIs</t>
  </si>
  <si>
    <t>4.1.1</t>
  </si>
  <si>
    <t xml:space="preserve">Principal Adverse Impact Indicators </t>
  </si>
  <si>
    <t>Chapter 5 - Pro forma</t>
  </si>
  <si>
    <t>5.1.1</t>
  </si>
  <si>
    <t>5.1.2</t>
  </si>
  <si>
    <t>The environment</t>
  </si>
  <si>
    <t>For more information see chapter The environment (ESRS E1) in the annual report</t>
  </si>
  <si>
    <t xml:space="preserve">1.1.1 PCAF </t>
  </si>
  <si>
    <t>2024*</t>
  </si>
  <si>
    <t>Scope 1 and 2</t>
  </si>
  <si>
    <t>Scope 3</t>
  </si>
  <si>
    <t xml:space="preserve">Industry </t>
  </si>
  <si>
    <t xml:space="preserve">Lending MNOK </t>
  </si>
  <si>
    <t>Estimated emissions, via corporate portfolio (tCO2e thousands)</t>
  </si>
  <si>
    <t>Percentage proportions
of emissions</t>
  </si>
  <si>
    <t>Weighted avg. data quality, Scopes 1 and 2</t>
  </si>
  <si>
    <t>Estimated carbon intensity (tCO2e per million NOK of lending)</t>
  </si>
  <si>
    <t>Lending NOK millions</t>
  </si>
  <si>
    <t>Percentage proportions of emissions</t>
  </si>
  <si>
    <t>Aquaculture</t>
  </si>
  <si>
    <t>Industry</t>
  </si>
  <si>
    <t xml:space="preserve">Agriculture/forestry </t>
  </si>
  <si>
    <t>Financing and insurance activities</t>
  </si>
  <si>
    <t>Business services</t>
  </si>
  <si>
    <t>Other service activities</t>
  </si>
  <si>
    <t>Wholesale and retail trade, hotels and restaurants</t>
  </si>
  <si>
    <t>Oil and gas exploration and production</t>
  </si>
  <si>
    <t>Offshore</t>
  </si>
  <si>
    <t>Oil service</t>
  </si>
  <si>
    <t>Building and construction</t>
  </si>
  <si>
    <t>Renewables, water and waste collection</t>
  </si>
  <si>
    <t>Real estate</t>
  </si>
  <si>
    <t>Shipping</t>
  </si>
  <si>
    <t xml:space="preserve">Other transport and storage </t>
  </si>
  <si>
    <t xml:space="preserve">Total industry </t>
  </si>
  <si>
    <t xml:space="preserve">Residential </t>
  </si>
  <si>
    <t>Investments in associated companies</t>
  </si>
  <si>
    <t xml:space="preserve">1.1.2 Physical Climate Risk </t>
  </si>
  <si>
    <t>NOK millions</t>
  </si>
  <si>
    <t>Retail customers</t>
  </si>
  <si>
    <t>Corporate customers</t>
  </si>
  <si>
    <t>Total loans</t>
  </si>
  <si>
    <t>Proportions</t>
  </si>
  <si>
    <t xml:space="preserve">Not exposed to risk </t>
  </si>
  <si>
    <t>96.0%</t>
  </si>
  <si>
    <t xml:space="preserve">Exposed to risk </t>
  </si>
  <si>
    <t>Storm water</t>
  </si>
  <si>
    <t>Rising sea levels, storm surge</t>
  </si>
  <si>
    <t>Flooding</t>
  </si>
  <si>
    <t>Quick clay slide</t>
  </si>
  <si>
    <t>Avalanche and rockslide</t>
  </si>
  <si>
    <t xml:space="preserve">Total exposed to risk </t>
  </si>
  <si>
    <t xml:space="preserve">Total lending for property </t>
  </si>
  <si>
    <t>1.1.3 Climate Accounting</t>
  </si>
  <si>
    <t>% change</t>
  </si>
  <si>
    <t>Total scope 1 emissions</t>
  </si>
  <si>
    <t>Fuel emissions, petrol</t>
  </si>
  <si>
    <t>1.1</t>
  </si>
  <si>
    <t xml:space="preserve">Fuel emissions, diesel </t>
  </si>
  <si>
    <t>Bio-fuel oil</t>
  </si>
  <si>
    <t>Total scope 2 (location-based) emissions</t>
  </si>
  <si>
    <t>85.6%</t>
  </si>
  <si>
    <t>Location-based electricity, Norwegian mix</t>
  </si>
  <si>
    <t>2.1</t>
  </si>
  <si>
    <t>District heating</t>
  </si>
  <si>
    <t>Total scope 2 (market-based) emissions</t>
  </si>
  <si>
    <t>Market-based emissions electricity (European market)</t>
  </si>
  <si>
    <t>2.2</t>
  </si>
  <si>
    <t>Guarantee of origin for electricity</t>
  </si>
  <si>
    <t>2.3</t>
  </si>
  <si>
    <t>Total scope 3 emissions</t>
  </si>
  <si>
    <t>8.8%</t>
  </si>
  <si>
    <t>Category 1 Purchased goods and services</t>
  </si>
  <si>
    <t>3.1</t>
  </si>
  <si>
    <t xml:space="preserve">Category 4 Upstream transportation and distribution </t>
  </si>
  <si>
    <t>Category 5 Waste generated in operations</t>
  </si>
  <si>
    <t>3.2</t>
  </si>
  <si>
    <t>Category 6 Business flights</t>
  </si>
  <si>
    <t>3.3</t>
  </si>
  <si>
    <t>Category 15 Lending</t>
  </si>
  <si>
    <t>3.4</t>
  </si>
  <si>
    <t>Category 15 Investments (PCAF)</t>
  </si>
  <si>
    <t>Total Scope 1, Scope 2 (location-based) and Scope 3
emissions (excl. category 15)</t>
  </si>
  <si>
    <t>Total Scope 1, Scope 2 (market-based) and Scope 3
emissions (excl. category 15)</t>
  </si>
  <si>
    <t xml:space="preserve">Climate neutrality </t>
  </si>
  <si>
    <t>Purchased biochar (bio carbon capture and storage)</t>
  </si>
  <si>
    <t>n/a</t>
  </si>
  <si>
    <t>Purchased tree planting of climate forest (bio
sequestration of CO2)</t>
  </si>
  <si>
    <t>Protection of forest storing tCO2</t>
  </si>
  <si>
    <t>* The merger of SpareBank 1 SR-Bank ASA and SpareBank 1 Sørøst-Norge was implemented on 1 October 2024 with accounting effect from the same date. Hence, the 2024 figures include former SpareBank 1 SR-Bank for the period 01.01 to 30.09 and then Sparebank 1 Sør-Norge 01.10-31.12. See tab 5. Pro forma for pro forma figures showing the combined figures for SpareBank 1 SR-Bank and SpareBank 1 Sørøst-Norge as if the merger had taken place on January 1, 2024.</t>
  </si>
  <si>
    <t xml:space="preserve">S1.1 Emissions from fuel combustion are based on number of litres of petrol and diesel, the emissions factors per litre are 3.139 kgCO2e and 3.340 kgCO2e, respectively; this includes indirect emissions related to fuel. </t>
  </si>
  <si>
    <t>S2.2 Market-based emissions are higher as a result of intensity rising from 502 gCO2e per kWh in 2023 to 599 gCO2e per kWh to 2024.</t>
  </si>
  <si>
    <t xml:space="preserve">S2.3 A renewable energy guarantee of origin for 5.98 MWh of a total consumption of 9.67 MWh was purchased for our own buildings. This reduces Scope 2 market-based emissions by 2,385 tCO2e.This is deducted from original emissions. The increase from 2023 is due to higher energy consumption following the increase in locations / offices from the merger. </t>
  </si>
  <si>
    <t xml:space="preserve">S3.1 This category includes indirect emissions from all types of purchases of goods and services, as well as travel and waste management, which are listed in the climate report as separate categories. Emissions from this category are calculated using accounting data for different categories, e.g. IT costs or building maintenance, that assume average emissions from suppliers within the relevant categories. This is a new category introduced in 2023. Going forward work will be done to obtain actual figures for a steadily larger proportion of this category in order to improve quality. </t>
  </si>
  <si>
    <t xml:space="preserve">S3.2. Waste only includes approximately 50% of the group's office locations. </t>
  </si>
  <si>
    <t xml:space="preserve">S3.3. Business travel includes business flights only. </t>
  </si>
  <si>
    <t xml:space="preserve">S3.4 Emissions from the loan portfolio are calculated based on national factors and available data. Factors are developed and improved year on year, which means that they are not necessarily comparable over multiple years. </t>
  </si>
  <si>
    <t>1.1.4 Energy consumption and mix</t>
  </si>
  <si>
    <t>Number</t>
  </si>
  <si>
    <t>Comments</t>
  </si>
  <si>
    <r>
      <rPr>
        <b/>
        <sz val="11"/>
        <rFont val="Calibri"/>
        <family val="2"/>
        <scheme val="minor"/>
      </rPr>
      <t xml:space="preserve">(1) </t>
    </r>
    <r>
      <rPr>
        <sz val="11"/>
        <rFont val="Calibri"/>
        <family val="2"/>
        <scheme val="minor"/>
      </rPr>
      <t>Consumption from nuclear products</t>
    </r>
  </si>
  <si>
    <t>MWh</t>
  </si>
  <si>
    <t>Norwegian power mix, had 1.85 % in 2023. Guarantees of origin have been purchased for 5,973 MWh, the remainder is 3,961 MWh *1.85%</t>
  </si>
  <si>
    <r>
      <rPr>
        <b/>
        <sz val="11"/>
        <rFont val="Calibri"/>
        <family val="2"/>
        <scheme val="minor"/>
      </rPr>
      <t xml:space="preserve">(2) </t>
    </r>
    <r>
      <rPr>
        <sz val="11"/>
        <rFont val="Calibri"/>
        <family val="2"/>
        <scheme val="minor"/>
      </rPr>
      <t>Fuel consumption for renewable sources (including biomass, biogas, non-fossil fuel waste, hydrogen from renewable sources, etc.) (MWh)</t>
    </r>
  </si>
  <si>
    <t>Electricity for which guarantees of origin have been purchased</t>
  </si>
  <si>
    <r>
      <rPr>
        <b/>
        <sz val="11"/>
        <rFont val="Calibri"/>
        <family val="2"/>
        <scheme val="minor"/>
      </rPr>
      <t xml:space="preserve">(3) </t>
    </r>
    <r>
      <rPr>
        <sz val="11"/>
        <rFont val="Calibri"/>
        <family val="2"/>
        <scheme val="minor"/>
      </rPr>
      <t>Consumption of purchased or acquired electricity, heat, steam, and cooling from renewable sources (MWh)</t>
    </r>
  </si>
  <si>
    <r>
      <rPr>
        <b/>
        <sz val="11"/>
        <rFont val="Calibri"/>
        <family val="2"/>
        <scheme val="minor"/>
      </rPr>
      <t xml:space="preserve">(4) </t>
    </r>
    <r>
      <rPr>
        <sz val="11"/>
        <rFont val="Calibri"/>
        <family val="2"/>
        <scheme val="minor"/>
      </rPr>
      <t>Consumption of electricity from non-renewable sources</t>
    </r>
  </si>
  <si>
    <t>Presumed all electricity for which guarantees of origin has not been purchased, deducted of nuclear energy sources</t>
  </si>
  <si>
    <r>
      <rPr>
        <b/>
        <sz val="11"/>
        <rFont val="Calibri"/>
        <family val="2"/>
        <scheme val="minor"/>
      </rPr>
      <t xml:space="preserve">(5) </t>
    </r>
    <r>
      <rPr>
        <sz val="11"/>
        <rFont val="Calibri"/>
        <family val="2"/>
        <scheme val="minor"/>
      </rPr>
      <t>Total energy consumption from renewable sources (MWh)</t>
    </r>
  </si>
  <si>
    <t>Electricity with guarantees of origin and district heating</t>
  </si>
  <si>
    <t>Proportion of renewable energy consumption of total</t>
  </si>
  <si>
    <t>Remote heating is regarded as renewable energy</t>
  </si>
  <si>
    <t>Energy intensity (MWh/NOK million)</t>
  </si>
  <si>
    <t>1.1.5 Lending to industries with material climate impacts</t>
  </si>
  <si>
    <t>Lending as at 31.12.2024 (NOK millions)</t>
  </si>
  <si>
    <t>Agriculture and forestry</t>
  </si>
  <si>
    <t>Offshore, oil and gas, exploration and production</t>
  </si>
  <si>
    <t>Oil services</t>
  </si>
  <si>
    <t>Shipping and other transport</t>
  </si>
  <si>
    <t>Total lending to industries with material climate impacts</t>
  </si>
  <si>
    <t>Loans to other industries</t>
  </si>
  <si>
    <t>Total lending corporate market</t>
  </si>
  <si>
    <t>1.1.6 Distribution of loan portfolio by residential and commercial properties and energy labels</t>
  </si>
  <si>
    <t>Distribution of loans to residential properties across official and estimated energy labels</t>
  </si>
  <si>
    <t>Loans (NOK millions)</t>
  </si>
  <si>
    <t>Energy label</t>
  </si>
  <si>
    <t>Official</t>
  </si>
  <si>
    <t>Estimated</t>
  </si>
  <si>
    <t>Total</t>
  </si>
  <si>
    <t>A</t>
  </si>
  <si>
    <t>B</t>
  </si>
  <si>
    <t>C</t>
  </si>
  <si>
    <t>D</t>
  </si>
  <si>
    <t>E</t>
  </si>
  <si>
    <t>F</t>
  </si>
  <si>
    <t>G</t>
  </si>
  <si>
    <t>Without</t>
  </si>
  <si>
    <t>Commercial property:</t>
  </si>
  <si>
    <t>Proportion</t>
  </si>
  <si>
    <t>1.2.1 EU Taxonomy</t>
  </si>
  <si>
    <t>Summary of KPIs to be disclosed by credit institutions under Article 8 Taxonomy Regulation</t>
  </si>
  <si>
    <t>Total environmentally sustainable assets 
(NOK million)</t>
  </si>
  <si>
    <t>KPI (turnover)</t>
  </si>
  <si>
    <t>KPI (CapEx)</t>
  </si>
  <si>
    <t>% coverage 
(over total assets)</t>
  </si>
  <si>
    <t>% of assets excluded from the numerator of the GAR</t>
  </si>
  <si>
    <t>% of assets excluded from the denominator of the GAR</t>
  </si>
  <si>
    <t>Main KPI</t>
  </si>
  <si>
    <t>Green asset ratio (GAR) stock</t>
  </si>
  <si>
    <t>Total environmentally sustainable activities 
(NOK million)</t>
  </si>
  <si>
    <t>Additional KPIs</t>
  </si>
  <si>
    <t>GAR (flow)</t>
  </si>
  <si>
    <t>Social</t>
  </si>
  <si>
    <t>2.1.1 Characteristics of our employees</t>
  </si>
  <si>
    <t>Group</t>
  </si>
  <si>
    <r>
      <t xml:space="preserve">Workforce total </t>
    </r>
    <r>
      <rPr>
        <vertAlign val="superscript"/>
        <sz val="11"/>
        <color theme="1"/>
        <rFont val="Calibri"/>
        <family val="2"/>
        <scheme val="minor"/>
      </rPr>
      <t>1) 2)</t>
    </r>
  </si>
  <si>
    <t>- of which women</t>
  </si>
  <si>
    <t>- of which men</t>
  </si>
  <si>
    <t>Number of employees</t>
  </si>
  <si>
    <t>Percentage of women</t>
  </si>
  <si>
    <t>Percentage of men</t>
  </si>
  <si>
    <r>
      <t xml:space="preserve">Number of permanent employees </t>
    </r>
    <r>
      <rPr>
        <vertAlign val="superscript"/>
        <sz val="11"/>
        <color theme="1"/>
        <rFont val="Calibri"/>
        <family val="2"/>
        <scheme val="minor"/>
      </rPr>
      <t>1)</t>
    </r>
  </si>
  <si>
    <t>Number of temporary employees</t>
  </si>
  <si>
    <t>Non-guaranteed hours employees</t>
  </si>
  <si>
    <t>Number of employees in Rogaland region</t>
  </si>
  <si>
    <r>
      <t>- of which permanent</t>
    </r>
    <r>
      <rPr>
        <vertAlign val="superscript"/>
        <sz val="11"/>
        <color theme="1"/>
        <rFont val="Calibri"/>
        <family val="2"/>
        <scheme val="minor"/>
      </rPr>
      <t xml:space="preserve"> 1)</t>
    </r>
  </si>
  <si>
    <r>
      <t xml:space="preserve">- of which temporary </t>
    </r>
    <r>
      <rPr>
        <vertAlign val="superscript"/>
        <sz val="11"/>
        <color theme="1"/>
        <rFont val="Calibri"/>
        <family val="2"/>
        <scheme val="minor"/>
      </rPr>
      <t>1)</t>
    </r>
  </si>
  <si>
    <t>Number of employees in Agder region</t>
  </si>
  <si>
    <t>Number of employees in Vestland region</t>
  </si>
  <si>
    <t xml:space="preserve">Number of employees in Oslo region </t>
  </si>
  <si>
    <t xml:space="preserve">Number of employees in South-east region </t>
  </si>
  <si>
    <t>Number of employees in customer facing positions</t>
  </si>
  <si>
    <r>
      <t>Percentage of women in customer facing positions</t>
    </r>
    <r>
      <rPr>
        <vertAlign val="superscript"/>
        <sz val="11"/>
        <color theme="1"/>
        <rFont val="Calibri"/>
        <family val="2"/>
        <scheme val="minor"/>
      </rPr>
      <t xml:space="preserve"> </t>
    </r>
  </si>
  <si>
    <t>Number of employees in management positions</t>
  </si>
  <si>
    <t>Percentage of women in management positions</t>
  </si>
  <si>
    <t>Number of staff/support positions</t>
  </si>
  <si>
    <t>Percentage of women in staff/support positions</t>
  </si>
  <si>
    <r>
      <t>Number of part-time employees</t>
    </r>
    <r>
      <rPr>
        <vertAlign val="superscript"/>
        <sz val="11"/>
        <color theme="1"/>
        <rFont val="Calibri"/>
        <family val="2"/>
        <scheme val="minor"/>
      </rPr>
      <t xml:space="preserve"> 3)</t>
    </r>
  </si>
  <si>
    <r>
      <t>Proportion of women by position level - Management level 2</t>
    </r>
    <r>
      <rPr>
        <vertAlign val="superscript"/>
        <sz val="11"/>
        <color theme="1"/>
        <rFont val="Calibri"/>
        <family val="2"/>
        <scheme val="minor"/>
      </rPr>
      <t xml:space="preserve"> 6)</t>
    </r>
  </si>
  <si>
    <r>
      <t>Proportion of women by position level - Management level 3</t>
    </r>
    <r>
      <rPr>
        <vertAlign val="superscript"/>
        <sz val="11"/>
        <color theme="1"/>
        <rFont val="Calibri"/>
        <family val="2"/>
        <scheme val="minor"/>
      </rPr>
      <t xml:space="preserve"> 6)</t>
    </r>
  </si>
  <si>
    <r>
      <t xml:space="preserve">Proportion of women by position level - Management level 4 </t>
    </r>
    <r>
      <rPr>
        <vertAlign val="superscript"/>
        <sz val="11"/>
        <color theme="1"/>
        <rFont val="Calibri"/>
        <family val="2"/>
        <scheme val="minor"/>
      </rPr>
      <t>6)</t>
    </r>
  </si>
  <si>
    <t>Turnover - Number who left</t>
  </si>
  <si>
    <t>Total turnover</t>
  </si>
  <si>
    <t>2.1.2 Hired labor</t>
  </si>
  <si>
    <r>
      <t xml:space="preserve">Number of agency temps </t>
    </r>
    <r>
      <rPr>
        <vertAlign val="superscript"/>
        <sz val="11"/>
        <color theme="1"/>
        <rFont val="Calibri"/>
        <family val="2"/>
        <scheme val="minor"/>
      </rPr>
      <t>6)</t>
    </r>
  </si>
  <si>
    <r>
      <t xml:space="preserve">Number of consultants </t>
    </r>
    <r>
      <rPr>
        <vertAlign val="superscript"/>
        <sz val="11"/>
        <color theme="1"/>
        <rFont val="Calibri"/>
        <family val="2"/>
        <scheme val="minor"/>
      </rPr>
      <t>6)</t>
    </r>
  </si>
  <si>
    <t>2.1.3 Diversity indicators</t>
  </si>
  <si>
    <r>
      <t xml:space="preserve">Employees under 30 years </t>
    </r>
    <r>
      <rPr>
        <vertAlign val="superscript"/>
        <sz val="11"/>
        <color theme="1"/>
        <rFont val="Calibri"/>
        <family val="2"/>
        <scheme val="minor"/>
      </rPr>
      <t>4)</t>
    </r>
  </si>
  <si>
    <r>
      <t>Employees over 50 years</t>
    </r>
    <r>
      <rPr>
        <vertAlign val="superscript"/>
        <sz val="11"/>
        <color theme="1"/>
        <rFont val="Calibri"/>
        <family val="2"/>
        <scheme val="minor"/>
      </rPr>
      <t xml:space="preserve"> 4)</t>
    </r>
  </si>
  <si>
    <t>Board members under 30 years</t>
  </si>
  <si>
    <t>Board members between 30 and 50 years</t>
  </si>
  <si>
    <t>Board members over 50 years</t>
  </si>
  <si>
    <t>Percentage of women on the board of directors</t>
  </si>
  <si>
    <t>Percentage of men on the board of directors</t>
  </si>
  <si>
    <t>2.1.4 Training and skills development</t>
  </si>
  <si>
    <r>
      <t>- of which average hours, women</t>
    </r>
    <r>
      <rPr>
        <vertAlign val="superscript"/>
        <sz val="11"/>
        <color theme="1"/>
        <rFont val="Calibri"/>
        <family val="2"/>
        <scheme val="minor"/>
      </rPr>
      <t xml:space="preserve"> 6)</t>
    </r>
  </si>
  <si>
    <r>
      <t>- of which average hours, men</t>
    </r>
    <r>
      <rPr>
        <vertAlign val="superscript"/>
        <sz val="11"/>
        <color theme="1"/>
        <rFont val="Calibri"/>
        <family val="2"/>
        <scheme val="minor"/>
      </rPr>
      <t xml:space="preserve"> 6)</t>
    </r>
  </si>
  <si>
    <t>2.1.5 Health and safety indicators</t>
  </si>
  <si>
    <r>
      <t xml:space="preserve">Number of cases of recordable employee occupational illnesses </t>
    </r>
    <r>
      <rPr>
        <vertAlign val="superscript"/>
        <sz val="11"/>
        <color theme="1"/>
        <rFont val="Calibri"/>
        <family val="2"/>
        <scheme val="minor"/>
      </rPr>
      <t>1)</t>
    </r>
  </si>
  <si>
    <r>
      <t xml:space="preserve">Number of days lost due to occupational injuries and fatalities due to occupational accidents, occupational illness and fatalities due to employee illness </t>
    </r>
    <r>
      <rPr>
        <vertAlign val="superscript"/>
        <sz val="11"/>
        <color theme="1"/>
        <rFont val="Calibri"/>
        <family val="2"/>
        <scheme val="minor"/>
      </rPr>
      <t>1)</t>
    </r>
  </si>
  <si>
    <r>
      <t xml:space="preserve">Sick leave, total </t>
    </r>
    <r>
      <rPr>
        <vertAlign val="superscript"/>
        <sz val="11"/>
        <color theme="1"/>
        <rFont val="Calibri"/>
        <family val="2"/>
        <scheme val="minor"/>
      </rPr>
      <t>6)</t>
    </r>
  </si>
  <si>
    <t>3.6%</t>
  </si>
  <si>
    <t>5.3%</t>
  </si>
  <si>
    <t>1.8%</t>
  </si>
  <si>
    <r>
      <t>2.1.6 Work-life balance indicators</t>
    </r>
    <r>
      <rPr>
        <b/>
        <vertAlign val="superscript"/>
        <sz val="14"/>
        <color rgb="FF003296"/>
        <rFont val="Calibri"/>
        <family val="2"/>
        <scheme val="minor"/>
      </rPr>
      <t xml:space="preserve"> 5)</t>
    </r>
  </si>
  <si>
    <r>
      <t xml:space="preserve">Number of employees who took parental leave </t>
    </r>
    <r>
      <rPr>
        <vertAlign val="superscript"/>
        <sz val="11"/>
        <color theme="1"/>
        <rFont val="Calibri"/>
        <family val="2"/>
        <scheme val="minor"/>
      </rPr>
      <t>5)</t>
    </r>
  </si>
  <si>
    <r>
      <rPr>
        <sz val="11"/>
        <color rgb="FF000000"/>
        <rFont val="Calibri"/>
      </rPr>
      <t xml:space="preserve">Proportion of employees who took parental leave </t>
    </r>
    <r>
      <rPr>
        <vertAlign val="superscript"/>
        <sz val="11"/>
        <color rgb="FF000000"/>
        <rFont val="Calibri"/>
      </rPr>
      <t>5)</t>
    </r>
  </si>
  <si>
    <r>
      <t xml:space="preserve">Average number of weeks of parental leave taken, women </t>
    </r>
    <r>
      <rPr>
        <vertAlign val="superscript"/>
        <sz val="11"/>
        <color theme="1"/>
        <rFont val="Calibri"/>
        <family val="2"/>
        <scheme val="minor"/>
      </rPr>
      <t>5)</t>
    </r>
  </si>
  <si>
    <r>
      <t xml:space="preserve">Average number of weeks of parental leave taken, men </t>
    </r>
    <r>
      <rPr>
        <vertAlign val="superscript"/>
        <sz val="11"/>
        <color theme="1"/>
        <rFont val="Calibri"/>
        <family val="2"/>
        <scheme val="minor"/>
      </rPr>
      <t>5)</t>
    </r>
  </si>
  <si>
    <t>2.1.7 Compensation indicators (pay gap and total compensation)</t>
  </si>
  <si>
    <t>Average salary women</t>
  </si>
  <si>
    <t>Average salary men</t>
  </si>
  <si>
    <t>Women's pay as percentage of men's pay</t>
  </si>
  <si>
    <r>
      <t xml:space="preserve">Women's wage relative to men - Management level 1  </t>
    </r>
    <r>
      <rPr>
        <vertAlign val="superscript"/>
        <sz val="11"/>
        <color theme="1"/>
        <rFont val="Calibri"/>
        <family val="2"/>
        <scheme val="minor"/>
      </rPr>
      <t>4) 6)</t>
    </r>
  </si>
  <si>
    <r>
      <t xml:space="preserve">Women's wage relative to men - Management level 2  </t>
    </r>
    <r>
      <rPr>
        <vertAlign val="superscript"/>
        <sz val="11"/>
        <color theme="1"/>
        <rFont val="Calibri"/>
        <family val="2"/>
        <scheme val="minor"/>
      </rPr>
      <t>4) 6)</t>
    </r>
  </si>
  <si>
    <r>
      <t xml:space="preserve">Women's wage relative to men - Management level 3  </t>
    </r>
    <r>
      <rPr>
        <vertAlign val="superscript"/>
        <sz val="11"/>
        <color theme="1"/>
        <rFont val="Calibri"/>
        <family val="2"/>
        <scheme val="minor"/>
      </rPr>
      <t>4) 6)</t>
    </r>
  </si>
  <si>
    <r>
      <t xml:space="preserve">Women's wage relative to men - Management level 4  </t>
    </r>
    <r>
      <rPr>
        <vertAlign val="superscript"/>
        <sz val="11"/>
        <color theme="1"/>
        <rFont val="Calibri"/>
        <family val="2"/>
        <scheme val="minor"/>
      </rPr>
      <t>4) 6)</t>
    </r>
  </si>
  <si>
    <r>
      <t xml:space="preserve">Women's wage relative to men - Customer facing position  </t>
    </r>
    <r>
      <rPr>
        <vertAlign val="superscript"/>
        <sz val="11"/>
        <color theme="1"/>
        <rFont val="Calibri"/>
        <family val="2"/>
        <scheme val="minor"/>
      </rPr>
      <t>4)</t>
    </r>
  </si>
  <si>
    <r>
      <t xml:space="preserve">Women's wage relative to men - Management position </t>
    </r>
    <r>
      <rPr>
        <vertAlign val="superscript"/>
        <sz val="11"/>
        <color theme="1"/>
        <rFont val="Calibri"/>
        <family val="2"/>
        <scheme val="minor"/>
      </rPr>
      <t xml:space="preserve"> 4)</t>
    </r>
  </si>
  <si>
    <r>
      <t xml:space="preserve">Women's wage relative to men - Staff/support position  </t>
    </r>
    <r>
      <rPr>
        <vertAlign val="superscript"/>
        <sz val="11"/>
        <color theme="1"/>
        <rFont val="Calibri"/>
        <family val="2"/>
        <scheme val="minor"/>
      </rPr>
      <t>4)</t>
    </r>
  </si>
  <si>
    <r>
      <t>Total compensation ratio</t>
    </r>
    <r>
      <rPr>
        <vertAlign val="superscript"/>
        <sz val="11"/>
        <color theme="1"/>
        <rFont val="Calibri"/>
        <family val="2"/>
        <scheme val="minor"/>
      </rPr>
      <t xml:space="preserve"> 1)</t>
    </r>
  </si>
  <si>
    <r>
      <t xml:space="preserve">Highest pay/average pay ratio  </t>
    </r>
    <r>
      <rPr>
        <vertAlign val="superscript"/>
        <sz val="11"/>
        <color theme="1"/>
        <rFont val="Calibri"/>
        <family val="2"/>
        <scheme val="minor"/>
      </rPr>
      <t>4)</t>
    </r>
  </si>
  <si>
    <t>2.1.8 Incidents, complaints and severe human rights impacts and incidents</t>
  </si>
  <si>
    <r>
      <t xml:space="preserve">Total number of instances of alleged discrimination, including harassment, reported during the period </t>
    </r>
    <r>
      <rPr>
        <vertAlign val="superscript"/>
        <sz val="11"/>
        <color theme="1"/>
        <rFont val="Calibri"/>
        <family val="2"/>
        <scheme val="minor"/>
      </rPr>
      <t>1)</t>
    </r>
  </si>
  <si>
    <t xml:space="preserve">2.1.9 Collective bargaining </t>
  </si>
  <si>
    <t>2.2.1 Gender balance in securities fund saving</t>
  </si>
  <si>
    <t>Percentage of women saving in funds</t>
  </si>
  <si>
    <t>Percentage of men saving in funds</t>
  </si>
  <si>
    <t>1) New reporting indicator from 2024. No prior year data.</t>
  </si>
  <si>
    <t>2) Our own workforce consists of permanent employees, temporary employees (bank employed temporary employees and agency temps) and contracted consultants</t>
  </si>
  <si>
    <t xml:space="preserve">3) Includes permanent employees on temporarily reduced hours. The group has no involuntary part-time employees. </t>
  </si>
  <si>
    <t>4) New reporting indicator from 2023. No prior year data.</t>
  </si>
  <si>
    <t>5) SpareBank 1 SR-Bank ForretningsPartner is not included in the figures for 2023/2022</t>
  </si>
  <si>
    <t>6) Finstart Nordic is not included in the figures for 2023/2022</t>
  </si>
  <si>
    <t>7) All employees (100%) have a right to take parental leave by Norwegian law</t>
  </si>
  <si>
    <t>Governance</t>
  </si>
  <si>
    <t>For more information see chapter Governance (ESRS G1) in the annual report</t>
  </si>
  <si>
    <t>3.1.1 Corruption incidents</t>
  </si>
  <si>
    <t xml:space="preserve">Category </t>
  </si>
  <si>
    <t>Number of confirmed instances of bribery</t>
  </si>
  <si>
    <t>Fines for breaches of anti-corruption and anti-bribery laws</t>
  </si>
  <si>
    <t>Convictions for breaches of anticorruption and anti-bribery laws</t>
  </si>
  <si>
    <t>Number of confirmed instances that resulted in the termination of business agreements with business partners due to corruption or bribery</t>
  </si>
  <si>
    <t>Number of confirmed instances where own employees were terminated or disciplinary action was taken in connection with corruption or bribery</t>
  </si>
  <si>
    <t>3.1.2 Confirmed cases related to suspicious customer transactions (anti-money laundering)</t>
  </si>
  <si>
    <t>Number of cases reported to the Norwegian National Authority for Investigation and Prosecution of Economic and Environmental Crime</t>
  </si>
  <si>
    <t>3.1.3 Estimated figures related to fraud cases: account transactions</t>
  </si>
  <si>
    <t>Number of fraud cases processed, account transactions</t>
  </si>
  <si>
    <t>Losses borne by the customer</t>
  </si>
  <si>
    <t>Losses borne by the bank</t>
  </si>
  <si>
    <t>3.1.4 Estimated figures related to fraud cases: card transactions</t>
  </si>
  <si>
    <t>Number of fraud cases processed, card transactions</t>
  </si>
  <si>
    <t>Total loss</t>
  </si>
  <si>
    <t xml:space="preserve">Total </t>
  </si>
  <si>
    <t>Share</t>
  </si>
  <si>
    <t>4.1.1 Principle Adverse Impact Indicators (PAIs)</t>
  </si>
  <si>
    <t>Environmental indicators</t>
  </si>
  <si>
    <t>Metric</t>
  </si>
  <si>
    <t>Green house gas emissions</t>
  </si>
  <si>
    <t>Scope 1 GHG Emissions (tCO2e)</t>
  </si>
  <si>
    <t>Scope 2 GHG Emissions (location-based, tCO2e)</t>
  </si>
  <si>
    <t>Scope 2 GHG Emissions (market-based, tCO2e)</t>
  </si>
  <si>
    <t>Scope 3 GHG Emissions (tCO2e)</t>
  </si>
  <si>
    <t xml:space="preserve">Exposure to companies active in the fossil fuel sector </t>
  </si>
  <si>
    <t>Energy consumption intensity per high impact climate sector</t>
  </si>
  <si>
    <t>Activities negatively affecting biodiversity</t>
  </si>
  <si>
    <t>Headquarters or operations sites located in or near sensitive areas in terms of biodiversity</t>
  </si>
  <si>
    <t>Emissions to water</t>
  </si>
  <si>
    <t>Tonnes of emissions to water generated by SpareBank 1 Sør-Norge per million EUR</t>
  </si>
  <si>
    <t>Hazardous waste ratio</t>
  </si>
  <si>
    <t>Tons of hazardous waste generated by SpareBank 1 Sør-Norge</t>
  </si>
  <si>
    <t>Social indicators</t>
  </si>
  <si>
    <t>Unadjusted gender pay gap</t>
  </si>
  <si>
    <t xml:space="preserve">Percentage unadjusted gender pay gap </t>
  </si>
  <si>
    <t xml:space="preserve">Board gender diversity </t>
  </si>
  <si>
    <t>Percentage of women on the board</t>
  </si>
  <si>
    <t>Exposure to controversial weapons</t>
  </si>
  <si>
    <t>Ratio of investments in companies related to the manufacture or sale of controversial weapons</t>
  </si>
  <si>
    <t>Violation of UN Global Compact Principles &amp; OECD Guidelines</t>
  </si>
  <si>
    <r>
      <rPr>
        <sz val="11"/>
        <color rgb="FF000000"/>
        <rFont val="Calibri"/>
      </rPr>
      <t xml:space="preserve">SpareBank 1 Sør-Norge's </t>
    </r>
    <r>
      <rPr>
        <i/>
        <sz val="11"/>
        <color rgb="FF000000"/>
        <rFont val="Calibri"/>
      </rPr>
      <t xml:space="preserve">Standard for human rights and due diligence </t>
    </r>
    <r>
      <rPr>
        <sz val="11"/>
        <color rgb="FF000000"/>
        <rFont val="Calibri"/>
      </rPr>
      <t xml:space="preserve">is guided by the UNGP for business and human rights, the OECD guidelines for MNEs and many more international human rights agreements. </t>
    </r>
  </si>
  <si>
    <t>Lack of processes to monitor compliance with UNGC Principles &amp; OECD Guidelines</t>
  </si>
  <si>
    <t>Pro forma</t>
  </si>
  <si>
    <t xml:space="preserve">5.1.1 PCAF </t>
  </si>
  <si>
    <t>2024 proforma</t>
  </si>
  <si>
    <t xml:space="preserve">Lending mill NOK </t>
  </si>
  <si>
    <t>5.1.2 Climate Accounting</t>
  </si>
  <si>
    <t>2024 pro forma</t>
  </si>
  <si>
    <t>Climate compensation</t>
  </si>
  <si>
    <t xml:space="preserve">S3.1 This category includes indirect emissions from all types of purchases of goods and services, as well as travel and waste management, which are listed in the climate report as separate categories. Emissions from this category are calculated using accounting data for different categories, e.g. IT costs or building maintenance, which assume average emissions from suppliers within the relevant categories. This is a new category introduced in 2023. Going forward work will be done to obtain actual figures for a steadily larger proportion of this category in order to improve quality. </t>
  </si>
  <si>
    <t xml:space="preserve">S3.2. Waste only includes approximately 50% of the groups office locations. </t>
  </si>
  <si>
    <t xml:space="preserve">S3.4 Emissions from the loan portfolio are calculated based on national factors and available data. Factors are developed and improved year on year, which means that they are not necessarily comparable over multiple years. 2022 has been set as the base year because of the new methodology and lack of historic data. </t>
  </si>
  <si>
    <t>SpareBank 1 Sør-Norge Group</t>
  </si>
  <si>
    <t>8) Parent bank only. All group employees are free to join one of the workers' unions.</t>
  </si>
  <si>
    <r>
      <t xml:space="preserve">2024 </t>
    </r>
    <r>
      <rPr>
        <b/>
        <vertAlign val="superscript"/>
        <sz val="11"/>
        <rFont val="Calibri"/>
        <family val="2"/>
        <scheme val="minor"/>
      </rPr>
      <t>1)</t>
    </r>
    <r>
      <rPr>
        <b/>
        <sz val="11"/>
        <rFont val="Calibri"/>
        <family val="2"/>
        <scheme val="minor"/>
      </rPr>
      <t xml:space="preserve"> </t>
    </r>
  </si>
  <si>
    <r>
      <t xml:space="preserve">Number of confirmed instances of corruption </t>
    </r>
    <r>
      <rPr>
        <vertAlign val="superscript"/>
        <sz val="11"/>
        <color theme="1"/>
        <rFont val="Calibri"/>
        <family val="2"/>
        <scheme val="minor"/>
      </rPr>
      <t>2)</t>
    </r>
  </si>
  <si>
    <r>
      <t xml:space="preserve">2023 </t>
    </r>
    <r>
      <rPr>
        <b/>
        <vertAlign val="superscript"/>
        <sz val="11"/>
        <rFont val="Calibri"/>
        <family val="2"/>
        <scheme val="minor"/>
      </rPr>
      <t>3)</t>
    </r>
  </si>
  <si>
    <t>3) Figures for 2023 have not been altered to reflect the group after the merger. Hence, it includes only former SpareBank 1 SR-Bank group</t>
  </si>
  <si>
    <r>
      <t xml:space="preserve">Potential loss </t>
    </r>
    <r>
      <rPr>
        <vertAlign val="superscript"/>
        <sz val="11"/>
        <color theme="1"/>
        <rFont val="Calibri"/>
        <family val="2"/>
        <scheme val="minor"/>
      </rPr>
      <t>4)</t>
    </r>
  </si>
  <si>
    <t>4) Potential loss is the sum of the funds transferred, or for which an attempt was made to transfer, out of the bank in connection with the fraud.</t>
  </si>
  <si>
    <r>
      <t xml:space="preserve">Recovered </t>
    </r>
    <r>
      <rPr>
        <vertAlign val="superscript"/>
        <sz val="11"/>
        <color theme="1"/>
        <rFont val="Calibri"/>
        <family val="2"/>
        <scheme val="minor"/>
      </rPr>
      <t>5)</t>
    </r>
  </si>
  <si>
    <t>5) Recovered refers to the funds the bank has received back from receiving companies</t>
  </si>
  <si>
    <t>1) 2024 figures follows the financial consolidation and include former SpareBank 1 SR-Bank group for the period 01.01-30.09, and the new SpareBank 1 Sør-Norge group 01.10-31.12</t>
  </si>
  <si>
    <t>2) The reported number of corruption instances is based on the CSRD’s broad definition of corruption: the abuse of entrusted power for private gain (i.e. financial misconduct, tax fraud, fraud, extortion, money laundering, scams, etc.). In the Norwegian Penal Code, corruption only means giving, offering, demanding, gaining or accepting an improper advantage (bribery) based on position, office or assignment. Both entries in the table refer to the same single instance of financial misconduct.</t>
  </si>
  <si>
    <r>
      <t>Proportion of women by position level - Management level 1</t>
    </r>
    <r>
      <rPr>
        <vertAlign val="superscript"/>
        <sz val="11"/>
        <color theme="1"/>
        <rFont val="Calibri"/>
        <family val="2"/>
        <scheme val="minor"/>
      </rPr>
      <t xml:space="preserve"> 6) 9)</t>
    </r>
  </si>
  <si>
    <t>9) Management level 1 i group CEO and can hence only be either 0% or 100%</t>
  </si>
  <si>
    <r>
      <t>Number of employees entitled to take parental leave</t>
    </r>
    <r>
      <rPr>
        <vertAlign val="superscript"/>
        <sz val="11"/>
        <color theme="1"/>
        <rFont val="Calibri"/>
        <family val="2"/>
        <scheme val="minor"/>
      </rPr>
      <t xml:space="preserve"> 7)</t>
    </r>
  </si>
  <si>
    <r>
      <t xml:space="preserve">Employees between 30 and 50 years </t>
    </r>
    <r>
      <rPr>
        <vertAlign val="superscript"/>
        <sz val="11"/>
        <color theme="1"/>
        <rFont val="Calibri"/>
        <family val="2"/>
        <scheme val="minor"/>
      </rPr>
      <t>4)</t>
    </r>
  </si>
  <si>
    <r>
      <t xml:space="preserve">Managers under 30 years </t>
    </r>
    <r>
      <rPr>
        <vertAlign val="superscript"/>
        <sz val="11"/>
        <color theme="1"/>
        <rFont val="Calibri"/>
        <family val="2"/>
        <scheme val="minor"/>
      </rPr>
      <t>4)</t>
    </r>
  </si>
  <si>
    <r>
      <t>Managers between 30 and 50 years</t>
    </r>
    <r>
      <rPr>
        <vertAlign val="superscript"/>
        <sz val="11"/>
        <color theme="1"/>
        <rFont val="Calibri"/>
        <family val="2"/>
        <scheme val="minor"/>
      </rPr>
      <t xml:space="preserve"> 4)</t>
    </r>
  </si>
  <si>
    <r>
      <t xml:space="preserve">Managers over 50 years  </t>
    </r>
    <r>
      <rPr>
        <vertAlign val="superscript"/>
        <sz val="11"/>
        <color theme="1"/>
        <rFont val="Calibri"/>
        <family val="2"/>
        <scheme val="minor"/>
      </rPr>
      <t>4)</t>
    </r>
  </si>
  <si>
    <r>
      <t>Share of employees with collective bargaining agreements</t>
    </r>
    <r>
      <rPr>
        <vertAlign val="superscript"/>
        <sz val="11"/>
        <color theme="1"/>
        <rFont val="Calibri"/>
        <family val="2"/>
        <scheme val="minor"/>
      </rPr>
      <t xml:space="preserve"> 1)</t>
    </r>
    <r>
      <rPr>
        <sz val="11"/>
        <color theme="1"/>
        <rFont val="Calibri"/>
        <family val="2"/>
        <scheme val="minor"/>
      </rPr>
      <t xml:space="preserve"> </t>
    </r>
    <r>
      <rPr>
        <vertAlign val="superscript"/>
        <sz val="11"/>
        <color theme="1"/>
        <rFont val="Calibri"/>
        <family val="2"/>
        <scheme val="minor"/>
      </rPr>
      <t>8)</t>
    </r>
  </si>
  <si>
    <r>
      <t>Average number of training hours per employee, total</t>
    </r>
    <r>
      <rPr>
        <vertAlign val="superscript"/>
        <sz val="11"/>
        <color theme="1"/>
        <rFont val="Calibri"/>
        <family val="2"/>
        <scheme val="minor"/>
      </rPr>
      <t xml:space="preserve"> 6) 10)</t>
    </r>
  </si>
  <si>
    <r>
      <t xml:space="preserve">Percentage of employees who had regular performance and career development appraisals </t>
    </r>
    <r>
      <rPr>
        <vertAlign val="superscript"/>
        <sz val="11"/>
        <color theme="1"/>
        <rFont val="Calibri"/>
        <family val="2"/>
        <scheme val="minor"/>
      </rPr>
      <t>1) 11)</t>
    </r>
  </si>
  <si>
    <t>10) There will be some under-reporting due to some externally completed courses not being documented in SpareBank 1 Sør-Norge’s learning portal.</t>
  </si>
  <si>
    <t>11) Some appraisals have not been completed in the system from a technical perspective, even if the appraisal itself has taken place. This results in the completion percentage appearing to be lower than the actual number of completed appraisals. There will, therefore, be some under-reporting.</t>
  </si>
  <si>
    <t>Category 6 Business travel (only flights included)</t>
  </si>
  <si>
    <t>S3.3. Business travel includes flights only. We do not have sufficient data on other means of transportation.</t>
  </si>
  <si>
    <t xml:space="preserve">3.1.5 Anti-corruption training courses </t>
  </si>
  <si>
    <t>Training courses anti-corruption and anti-money laundering</t>
  </si>
  <si>
    <t>- Of which managers</t>
  </si>
  <si>
    <r>
      <t xml:space="preserve">Permanent employees who have signed the code of conduct </t>
    </r>
    <r>
      <rPr>
        <vertAlign val="superscript"/>
        <sz val="11"/>
        <color rgb="FF000000"/>
        <rFont val="Calibri"/>
        <family val="2"/>
      </rPr>
      <t>6)</t>
    </r>
  </si>
  <si>
    <t>6)  All permanent employees, other than those on long-term sick leave, those who are on leave or the equivalent in SpareBank 1 SR-Bank and Eiendomsmegler 1 SR-Eiendom have signed the code of conduct.</t>
  </si>
  <si>
    <t xml:space="preserve">7)  Employees in SpareBank 1 Sør-Norge completed at least one e-learning anti-money laundering module. </t>
  </si>
  <si>
    <r>
      <t xml:space="preserve">Permanent employees who have completed anti-money laundering training </t>
    </r>
    <r>
      <rPr>
        <vertAlign val="superscript"/>
        <sz val="11"/>
        <color rgb="FF000000"/>
        <rFont val="Calibri"/>
        <family val="2"/>
      </rPr>
      <t>7) 8)</t>
    </r>
  </si>
  <si>
    <r>
      <t xml:space="preserve">Permanent employees who completed anti-corruption training </t>
    </r>
    <r>
      <rPr>
        <vertAlign val="superscript"/>
        <sz val="11"/>
        <color rgb="FF000000"/>
        <rFont val="Calibri"/>
        <family val="2"/>
      </rPr>
      <t>9)</t>
    </r>
  </si>
  <si>
    <t>8) Regarding the 2023 figure:  1,045 employees in SpareBank 1 SR-Bank completed at least one e-learning anti-money laundering module. EiendomsMegler 1 SR-Eiendom’s implemented its own anti-money laundering training programme in 2023 and is not included in this line. ForretningsPartner is included in permanent employees, except for the employees in the acquired companies, Tveit Regnskap and Vangdal.</t>
  </si>
  <si>
    <t>10) New board-members have completed anti-corruption training.Training completed by existing members earlier. The board members are directly involved in the work on formulating and quality assuring the group's code of conduct</t>
  </si>
  <si>
    <t>9) Managers, corporate advisers and some key-personnel undergo anti-corruption training, including managers in Eiendomsmegler 1 SR-Eiendom and Regnskapshuset Sørøst. A total of 385 courses has been completed during the period 2020-2024, of which 91 in 2024.</t>
  </si>
  <si>
    <r>
      <t>Board members of  that have received training in anti-corruption</t>
    </r>
    <r>
      <rPr>
        <vertAlign val="superscript"/>
        <sz val="11"/>
        <color rgb="FF000000"/>
        <rFont val="Calibri"/>
        <family val="2"/>
      </rPr>
      <t xml:space="preserve"> 10)</t>
    </r>
  </si>
  <si>
    <t>S2.1 The emissions factors for location-based and market-based is calculated by NVE. Due to lack of figures for the year at the point of reporting, the last years factores is used. The location-based emission is 15gCO2e per kwh, down from 19 gCO2e per kwh for the reporting year 2023.</t>
  </si>
  <si>
    <t>For more information see chapter Own workforce (ESRS S1) and Consumers and end-users (ESRS S4) in the annual report</t>
  </si>
  <si>
    <t>Share of non-renewable energy consumption and production</t>
  </si>
  <si>
    <t>The merger of SpareBank 1 SR-Bank ASA and SpareBank 1 Sørøst-Norge was implemented on 1 October 2024 with accounting effect from the same date. 
The pro forma figures are the combined figures for SpareBank 1 SR-Bank and SpareBank 1 Sørøst-Norge as if the merger had taken place on January 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</si>
</sst>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00"/>
    <numFmt numFmtId="165" formatCode="_-* #,##0_-;\-* #,##0_-;_-* &quot;-&quot;??_-;_-@_-"/>
    <numFmt numFmtId="166" formatCode="0.0\ %"/>
    <numFmt numFmtId="167" formatCode="_-* #,##0.0_-;\-* #,##0.0_-;_-* &quot;-&quot;??_-;_-@_-"/>
    <numFmt numFmtId="168" formatCode="0.0"/>
    <numFmt numFmtId="169" formatCode="_-* #,##0.0_-;\-* #,##0.0_-;_-* &quot;-&quot;?_-;_-@_-"/>
    <numFmt numFmtId="170" formatCode="0%"/>
  </numFmts>
  <fonts count="46">
    <font>
      <sz val="11"/>
      <color theme="1"/>
      <name val="Calibri"/>
      <family val="2"/>
      <scheme val="minor"/>
    </font>
    <font>
      <sz val="11"/>
      <color theme="1"/>
      <name val="Calibri"/>
      <family val="2"/>
      <scheme val="minor"/>
    </font>
    <font>
      <b/>
      <sz val="11"/>
      <color theme="1"/>
      <name val="Calibri"/>
      <family val="2"/>
      <scheme val="minor"/>
    </font>
    <font>
      <sz val="11"/>
      <color theme="1"/>
      <name val="Amalia"/>
      <family val="2"/>
    </font>
    <font>
      <b/>
      <sz val="11"/>
      <color theme="1"/>
      <name val="Amalia"/>
      <family val="2"/>
    </font>
    <font>
      <sz val="8"/>
      <color theme="1"/>
      <name val="Calibri"/>
      <family val="2"/>
      <scheme val="minor"/>
    </font>
    <font>
      <sz val="13.5"/>
      <color theme="1"/>
      <name val="Calibri"/>
      <family val="2"/>
      <scheme val="minor"/>
    </font>
    <font>
      <b/>
      <i/>
      <sz val="11"/>
      <color theme="1"/>
      <name val="Calibri"/>
      <family val="2"/>
      <scheme val="minor"/>
    </font>
    <font>
      <sz val="11"/>
      <color rgb="FF000000"/>
      <name val="Calibri"/>
      <family val="2"/>
      <scheme val="minor"/>
    </font>
    <font>
      <b/>
      <sz val="11"/>
      <color theme="0"/>
      <name val="Calibri"/>
      <family val="2"/>
      <scheme val="minor"/>
    </font>
    <font>
      <b/>
      <sz val="28"/>
      <color theme="0"/>
      <name val="Calibri"/>
      <family val="2"/>
      <scheme val="minor"/>
    </font>
    <font>
      <b/>
      <sz val="36"/>
      <color theme="0"/>
      <name val="Calibri"/>
      <family val="2"/>
      <scheme val="minor"/>
    </font>
    <font>
      <sz val="16"/>
      <color rgb="FF003296"/>
      <name val="Calibri"/>
      <family val="2"/>
      <scheme val="minor"/>
    </font>
    <font>
      <u/>
      <sz val="11"/>
      <color rgb="FF003296"/>
      <name val="Calibri"/>
      <family val="2"/>
      <scheme val="minor"/>
    </font>
    <font>
      <sz val="18"/>
      <color rgb="FF003296"/>
      <name val="Calibri"/>
      <family val="2"/>
      <scheme val="minor"/>
    </font>
    <font>
      <sz val="16"/>
      <color theme="0"/>
      <name val="Calibri"/>
      <family val="2"/>
      <scheme val="minor"/>
    </font>
    <font>
      <b/>
      <sz val="11"/>
      <color rgb="FF003296"/>
      <name val="Calibri"/>
      <family val="2"/>
      <scheme val="minor"/>
    </font>
    <font>
      <b/>
      <u/>
      <sz val="14"/>
      <color rgb="FF003296"/>
      <name val="Calibri"/>
      <family val="2"/>
      <scheme val="minor"/>
    </font>
    <font>
      <b/>
      <sz val="14"/>
      <color rgb="FF003296"/>
      <name val="Calibri"/>
      <family val="2"/>
      <scheme val="minor"/>
    </font>
    <font>
      <i/>
      <sz val="11"/>
      <color rgb="FF003296"/>
      <name val="Calibri"/>
      <family val="2"/>
      <scheme val="minor"/>
    </font>
    <font>
      <b/>
      <sz val="11"/>
      <color rgb="FF000000"/>
      <name val="Calibri"/>
      <family val="2"/>
      <scheme val="minor"/>
    </font>
    <font>
      <sz val="11"/>
      <color rgb="FF9C5700"/>
      <name val="Calibri"/>
      <family val="2"/>
      <scheme val="minor"/>
    </font>
    <font>
      <sz val="10"/>
      <color rgb="FF000000"/>
      <name val="Calibri"/>
      <family val="2"/>
    </font>
    <font>
      <sz val="10"/>
      <name val="Calibri"/>
      <family val="2"/>
    </font>
    <font>
      <vertAlign val="superscript"/>
      <sz val="11"/>
      <color theme="1"/>
      <name val="Calibri"/>
      <family val="2"/>
      <scheme val="minor"/>
    </font>
    <font>
      <b/>
      <vertAlign val="superscript"/>
      <sz val="14"/>
      <color rgb="FF003296"/>
      <name val="Calibri"/>
      <family val="2"/>
      <scheme val="minor"/>
    </font>
    <font>
      <sz val="10.5"/>
      <color rgb="FF000000"/>
      <name val="Calibri"/>
      <family val="2"/>
      <scheme val="minor"/>
    </font>
    <font>
      <sz val="9"/>
      <color theme="1"/>
      <name val="Calibri"/>
      <family val="2"/>
      <scheme val="minor"/>
    </font>
    <font>
      <sz val="10"/>
      <color rgb="FF000000"/>
      <name val="Calibri"/>
      <family val="2"/>
      <scheme val="minor"/>
    </font>
    <font>
      <b/>
      <sz val="7.5"/>
      <name val="SpareBank 1"/>
      <family val="2"/>
    </font>
    <font>
      <b/>
      <sz val="11"/>
      <name val="Calibri"/>
      <family val="2"/>
      <scheme val="minor"/>
    </font>
    <font>
      <sz val="11"/>
      <name val="Calibri"/>
      <family val="2"/>
      <scheme val="minor"/>
    </font>
    <font>
      <b/>
      <u/>
      <sz val="11"/>
      <name val="Calibri"/>
      <family val="2"/>
      <scheme val="minor"/>
    </font>
    <font>
      <i/>
      <sz val="11"/>
      <name val="Calibri"/>
      <family val="2"/>
      <scheme val="minor"/>
    </font>
    <font>
      <b/>
      <sz val="9"/>
      <name val="Calibri"/>
      <family val="2"/>
      <scheme val="minor"/>
    </font>
    <font>
      <sz val="11"/>
      <name val="Calibri"/>
      <family val="2"/>
    </font>
    <font>
      <b/>
      <sz val="18"/>
      <color rgb="FF003296"/>
      <name val="Calibri"/>
      <family val="2"/>
      <scheme val="minor"/>
    </font>
    <font>
      <sz val="11"/>
      <color rgb="FF000000"/>
      <name val="Calibri"/>
      <family val="2"/>
    </font>
    <font>
      <sz val="10"/>
      <color theme="1"/>
      <name val="Calibri"/>
      <family val="2"/>
      <scheme val="minor"/>
    </font>
    <font>
      <sz val="8"/>
      <name val="Calibri"/>
      <family val="2"/>
      <scheme val="minor"/>
    </font>
    <font>
      <sz val="11"/>
      <color rgb="FF000000"/>
      <name val="Calibri"/>
    </font>
    <font>
      <i/>
      <sz val="11"/>
      <color rgb="FF000000"/>
      <name val="Calibri"/>
    </font>
    <font>
      <vertAlign val="superscript"/>
      <sz val="11"/>
      <color rgb="FF000000"/>
      <name val="Calibri"/>
    </font>
    <font>
      <b/>
      <vertAlign val="superscript"/>
      <sz val="11"/>
      <name val="Calibri"/>
      <family val="2"/>
      <scheme val="minor"/>
    </font>
    <font>
      <b/>
      <sz val="11"/>
      <color rgb="FF000000"/>
      <name val="Calibri"/>
    </font>
    <font>
      <vertAlign val="superscript"/>
      <sz val="11"/>
      <color rgb="FF000000"/>
      <name val="Calibri"/>
      <family val="2"/>
    </font>
  </fonts>
  <fills count="7">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002060"/>
        <bgColor indexed="64"/>
      </patternFill>
    </fill>
    <fill>
      <patternFill patternType="solid">
        <fgColor rgb="FFFFEB9C"/>
      </patternFill>
    </fill>
    <fill>
      <patternFill patternType="solid">
        <fgColor rgb="FFFFFFFF"/>
        <bgColor indexed="64"/>
      </patternFill>
    </fill>
  </fills>
  <borders count="8">
    <border>
      <left/>
      <right/>
      <top/>
      <bottom/>
      <diagonal/>
    </border>
    <border>
      <left/>
      <right/>
      <top/>
      <bottom style="thin">
        <color indexed="64"/>
      </bottom>
      <diagonal/>
    </border>
    <border>
      <left/>
      <right/>
      <top style="thin">
        <color auto="1"/>
      </top>
      <bottom style="thin">
        <color auto="1"/>
      </bottom>
      <diagonal/>
    </border>
    <border>
      <left/>
      <right/>
      <top style="thin">
        <color auto="1"/>
      </top>
      <bottom/>
      <diagonal/>
    </border>
    <border>
      <left/>
      <right style="medium">
        <color rgb="FFFFFFFF"/>
      </right>
      <top/>
      <bottom/>
      <diagonal/>
    </border>
    <border>
      <left/>
      <right style="medium">
        <color rgb="FFFFFFFF"/>
      </right>
      <top style="medium">
        <color rgb="FFFFFFFF"/>
      </top>
      <bottom/>
      <diagonal/>
    </border>
    <border>
      <left/>
      <right style="medium">
        <color rgb="FFFFFFFF"/>
      </right>
      <top style="thick">
        <color rgb="FFFFFFFF"/>
      </top>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21" fillId="5" borderId="0" applyNumberFormat="0" applyBorder="0" applyAlignment="0" applyProtection="0"/>
  </cellStyleXfs>
  <cellXfs count="307">
    <xf numFmtId="0" fontId="0" fillId="0" borderId="0" xfId="0"/>
    <xf numFmtId="0" fontId="2" fillId="0" borderId="0" xfId="0" applyFont="1" applyAlignment="1">
      <alignment horizontal="center"/>
    </xf>
    <xf numFmtId="0" fontId="3" fillId="0" borderId="0" xfId="0" applyFont="1"/>
    <xf numFmtId="0" fontId="3" fillId="0" borderId="0" xfId="0" applyFont="1" applyAlignment="1">
      <alignment horizontal="right"/>
    </xf>
    <xf numFmtId="0" fontId="4" fillId="0" borderId="0" xfId="0" applyFont="1" applyAlignment="1">
      <alignment horizontal="right"/>
    </xf>
    <xf numFmtId="9" fontId="3" fillId="0" borderId="0" xfId="1" applyFont="1" applyAlignment="1">
      <alignment horizontal="right"/>
    </xf>
    <xf numFmtId="9" fontId="3" fillId="0" borderId="0" xfId="1" applyFont="1" applyFill="1" applyAlignment="1">
      <alignment horizontal="right"/>
    </xf>
    <xf numFmtId="0" fontId="0" fillId="0" borderId="0" xfId="0" applyAlignment="1">
      <alignment wrapText="1"/>
    </xf>
    <xf numFmtId="0" fontId="0" fillId="0" borderId="0" xfId="0" applyAlignment="1">
      <alignment vertical="top" wrapText="1"/>
    </xf>
    <xf numFmtId="0" fontId="0" fillId="0" borderId="0" xfId="0" applyAlignment="1">
      <alignment vertical="top"/>
    </xf>
    <xf numFmtId="9" fontId="0" fillId="0" borderId="0" xfId="0" applyNumberFormat="1"/>
    <xf numFmtId="0" fontId="0" fillId="0" borderId="1" xfId="0" applyBorder="1"/>
    <xf numFmtId="0" fontId="2" fillId="0" borderId="1" xfId="0" applyFont="1" applyBorder="1"/>
    <xf numFmtId="0" fontId="0" fillId="0" borderId="0" xfId="0" applyAlignment="1">
      <alignment horizontal="center"/>
    </xf>
    <xf numFmtId="9" fontId="0" fillId="0" borderId="0" xfId="0" applyNumberFormat="1" applyAlignment="1">
      <alignment horizontal="center"/>
    </xf>
    <xf numFmtId="0" fontId="6" fillId="0" borderId="0" xfId="0" applyFont="1"/>
    <xf numFmtId="0" fontId="7" fillId="0" borderId="0" xfId="0" applyFont="1"/>
    <xf numFmtId="0" fontId="0" fillId="4" borderId="0" xfId="0" applyFill="1"/>
    <xf numFmtId="0" fontId="9" fillId="4" borderId="0" xfId="0" applyFont="1" applyFill="1"/>
    <xf numFmtId="0" fontId="9" fillId="4" borderId="0" xfId="0" applyFont="1" applyFill="1" applyAlignment="1">
      <alignment horizontal="center" vertical="center"/>
    </xf>
    <xf numFmtId="14" fontId="0" fillId="0" borderId="0" xfId="0" applyNumberFormat="1" applyAlignment="1">
      <alignment horizontal="left"/>
    </xf>
    <xf numFmtId="0" fontId="12" fillId="0" borderId="1" xfId="0" applyFont="1" applyBorder="1"/>
    <xf numFmtId="0" fontId="13" fillId="0" borderId="0" xfId="0" applyFont="1"/>
    <xf numFmtId="0" fontId="14" fillId="0" borderId="1" xfId="0" applyFont="1" applyBorder="1"/>
    <xf numFmtId="49" fontId="0" fillId="0" borderId="0" xfId="0" applyNumberFormat="1"/>
    <xf numFmtId="49" fontId="16" fillId="0" borderId="0" xfId="0" applyNumberFormat="1" applyFont="1"/>
    <xf numFmtId="0" fontId="17" fillId="0" borderId="0" xfId="0" applyFont="1"/>
    <xf numFmtId="0" fontId="6" fillId="0" borderId="1" xfId="0" applyFont="1" applyBorder="1"/>
    <xf numFmtId="0" fontId="18" fillId="0" borderId="0" xfId="0" applyFont="1"/>
    <xf numFmtId="0" fontId="0" fillId="0" borderId="0" xfId="0" applyAlignment="1">
      <alignment horizontal="center" vertical="center"/>
    </xf>
    <xf numFmtId="0" fontId="0" fillId="0" borderId="2" xfId="0" applyBorder="1"/>
    <xf numFmtId="0" fontId="16" fillId="0" borderId="1" xfId="0" applyFont="1" applyBorder="1"/>
    <xf numFmtId="0" fontId="8" fillId="0" borderId="3" xfId="0" applyFont="1" applyBorder="1" applyAlignment="1">
      <alignment wrapText="1"/>
    </xf>
    <xf numFmtId="49" fontId="8" fillId="0" borderId="3" xfId="0" applyNumberFormat="1" applyFont="1" applyBorder="1" applyAlignment="1">
      <alignment horizontal="center"/>
    </xf>
    <xf numFmtId="0" fontId="20" fillId="0" borderId="1" xfId="0" applyFont="1" applyBorder="1"/>
    <xf numFmtId="0" fontId="20" fillId="0" borderId="1" xfId="0" applyFont="1" applyBorder="1" applyAlignment="1">
      <alignment wrapText="1"/>
    </xf>
    <xf numFmtId="49" fontId="8" fillId="0" borderId="1" xfId="0" applyNumberFormat="1" applyFont="1" applyBorder="1" applyAlignment="1">
      <alignment horizontal="center"/>
    </xf>
    <xf numFmtId="0" fontId="8" fillId="0" borderId="3" xfId="0" applyFont="1" applyBorder="1"/>
    <xf numFmtId="49" fontId="20" fillId="0" borderId="1" xfId="0" applyNumberFormat="1" applyFont="1" applyBorder="1" applyAlignment="1">
      <alignment horizontal="center"/>
    </xf>
    <xf numFmtId="0" fontId="8" fillId="0" borderId="0" xfId="0" applyFont="1"/>
    <xf numFmtId="49" fontId="8" fillId="0" borderId="0" xfId="0" applyNumberFormat="1" applyFont="1" applyAlignment="1">
      <alignment horizontal="center"/>
    </xf>
    <xf numFmtId="0" fontId="8" fillId="0" borderId="0" xfId="0" applyFont="1" applyAlignment="1">
      <alignment wrapText="1"/>
    </xf>
    <xf numFmtId="49" fontId="8" fillId="0" borderId="0" xfId="0" applyNumberFormat="1" applyFont="1"/>
    <xf numFmtId="49" fontId="20" fillId="0" borderId="0" xfId="0" applyNumberFormat="1" applyFont="1" applyAlignment="1">
      <alignment horizontal="center"/>
    </xf>
    <xf numFmtId="0" fontId="2" fillId="0" borderId="2" xfId="0" applyFont="1" applyBorder="1" applyAlignment="1">
      <alignment horizontal="center"/>
    </xf>
    <xf numFmtId="0" fontId="2" fillId="0" borderId="2" xfId="0" applyFont="1" applyBorder="1"/>
    <xf numFmtId="0" fontId="2" fillId="0" borderId="1" xfId="0" applyFont="1" applyBorder="1" applyAlignment="1">
      <alignment horizontal="center" vertical="center" wrapText="1"/>
    </xf>
    <xf numFmtId="0" fontId="0" fillId="0" borderId="0" xfId="0" applyAlignment="1">
      <alignment horizontal="center" vertical="center" wrapText="1"/>
    </xf>
    <xf numFmtId="0" fontId="2" fillId="0" borderId="0" xfId="0" applyFont="1" applyAlignment="1">
      <alignment vertical="center" wrapText="1"/>
    </xf>
    <xf numFmtId="0" fontId="0" fillId="0" borderId="2" xfId="0" applyBorder="1" applyAlignment="1">
      <alignment wrapText="1"/>
    </xf>
    <xf numFmtId="0" fontId="2" fillId="0" borderId="2" xfId="0" applyFont="1" applyBorder="1" applyAlignment="1">
      <alignment horizontal="center" wrapText="1"/>
    </xf>
    <xf numFmtId="0" fontId="0" fillId="0" borderId="3" xfId="0" applyBorder="1" applyAlignment="1">
      <alignment horizontal="left" vertical="center"/>
    </xf>
    <xf numFmtId="0" fontId="2" fillId="0" borderId="2" xfId="0" applyFont="1" applyBorder="1" applyAlignment="1">
      <alignment horizontal="center" vertical="center" wrapText="1"/>
    </xf>
    <xf numFmtId="0" fontId="0" fillId="0" borderId="1" xfId="0" applyBorder="1" applyAlignment="1">
      <alignment vertical="top" wrapText="1"/>
    </xf>
    <xf numFmtId="0" fontId="5" fillId="0" borderId="3" xfId="0" applyFont="1" applyBorder="1" applyAlignment="1">
      <alignment horizontal="center" wrapText="1"/>
    </xf>
    <xf numFmtId="10" fontId="8" fillId="0" borderId="0" xfId="0" applyNumberFormat="1" applyFont="1" applyAlignment="1">
      <alignment horizontal="center"/>
    </xf>
    <xf numFmtId="9" fontId="8" fillId="0" borderId="0" xfId="0" applyNumberFormat="1" applyFont="1" applyAlignment="1">
      <alignment horizontal="center"/>
    </xf>
    <xf numFmtId="0" fontId="20" fillId="0" borderId="0" xfId="0" applyFont="1" applyAlignment="1">
      <alignment horizontal="center"/>
    </xf>
    <xf numFmtId="10" fontId="20" fillId="0" borderId="0" xfId="0" applyNumberFormat="1" applyFont="1" applyAlignment="1">
      <alignment horizontal="center"/>
    </xf>
    <xf numFmtId="9" fontId="20" fillId="0" borderId="0" xfId="0" applyNumberFormat="1" applyFont="1" applyAlignment="1">
      <alignment horizontal="center"/>
    </xf>
    <xf numFmtId="0" fontId="2" fillId="0" borderId="0" xfId="0" applyFont="1" applyAlignment="1">
      <alignment horizontal="right"/>
    </xf>
    <xf numFmtId="9" fontId="2" fillId="0" borderId="0" xfId="0" applyNumberFormat="1" applyFont="1" applyAlignment="1">
      <alignment horizontal="center"/>
    </xf>
    <xf numFmtId="0" fontId="0" fillId="0" borderId="0" xfId="0" applyAlignment="1">
      <alignment horizontal="right"/>
    </xf>
    <xf numFmtId="0" fontId="0" fillId="3" borderId="0" xfId="0" applyFill="1"/>
    <xf numFmtId="0" fontId="0" fillId="3" borderId="2" xfId="0" applyFill="1" applyBorder="1"/>
    <xf numFmtId="0" fontId="19" fillId="0" borderId="0" xfId="0" applyFont="1"/>
    <xf numFmtId="0" fontId="2" fillId="3" borderId="1" xfId="0" applyFont="1" applyFill="1" applyBorder="1"/>
    <xf numFmtId="165" fontId="22" fillId="3" borderId="0" xfId="2" applyNumberFormat="1" applyFont="1" applyFill="1" applyBorder="1" applyAlignment="1">
      <alignment horizontal="right" vertical="center" readingOrder="1"/>
    </xf>
    <xf numFmtId="165" fontId="22" fillId="2" borderId="4" xfId="2" applyNumberFormat="1" applyFont="1" applyFill="1" applyBorder="1" applyAlignment="1">
      <alignment horizontal="right" vertical="center" readingOrder="1"/>
    </xf>
    <xf numFmtId="165" fontId="23" fillId="3" borderId="0" xfId="2" applyNumberFormat="1" applyFont="1" applyFill="1" applyBorder="1" applyAlignment="1">
      <alignment horizontal="right" vertical="center" readingOrder="1"/>
    </xf>
    <xf numFmtId="165" fontId="23" fillId="2" borderId="5" xfId="2" applyNumberFormat="1" applyFont="1" applyFill="1" applyBorder="1" applyAlignment="1">
      <alignment horizontal="right" vertical="center" readingOrder="1"/>
    </xf>
    <xf numFmtId="165" fontId="23" fillId="2" borderId="6" xfId="2" applyNumberFormat="1" applyFont="1" applyFill="1" applyBorder="1" applyAlignment="1">
      <alignment horizontal="right" vertical="center" readingOrder="1"/>
    </xf>
    <xf numFmtId="165" fontId="23" fillId="2" borderId="4" xfId="2" applyNumberFormat="1" applyFont="1" applyFill="1" applyBorder="1" applyAlignment="1">
      <alignment horizontal="right" vertical="center" readingOrder="1"/>
    </xf>
    <xf numFmtId="0" fontId="0" fillId="3" borderId="2" xfId="0" applyFill="1" applyBorder="1" applyAlignment="1">
      <alignment horizontal="right"/>
    </xf>
    <xf numFmtId="0" fontId="0" fillId="0" borderId="2" xfId="0" applyBorder="1" applyAlignment="1">
      <alignment horizontal="right"/>
    </xf>
    <xf numFmtId="167" fontId="2" fillId="3" borderId="2" xfId="2" applyNumberFormat="1" applyFont="1" applyFill="1" applyBorder="1" applyAlignment="1">
      <alignment horizontal="right"/>
    </xf>
    <xf numFmtId="165" fontId="2" fillId="3" borderId="2" xfId="2" applyNumberFormat="1" applyFont="1" applyFill="1" applyBorder="1" applyAlignment="1">
      <alignment horizontal="right"/>
    </xf>
    <xf numFmtId="167" fontId="0" fillId="3" borderId="2" xfId="2" applyNumberFormat="1" applyFont="1" applyFill="1" applyBorder="1" applyAlignment="1">
      <alignment horizontal="right"/>
    </xf>
    <xf numFmtId="167" fontId="0" fillId="0" borderId="2" xfId="2" applyNumberFormat="1" applyFont="1" applyBorder="1"/>
    <xf numFmtId="165" fontId="0" fillId="3" borderId="2" xfId="2" applyNumberFormat="1" applyFont="1" applyFill="1" applyBorder="1" applyAlignment="1">
      <alignment horizontal="right"/>
    </xf>
    <xf numFmtId="167" fontId="0" fillId="3" borderId="0" xfId="2" applyNumberFormat="1" applyFont="1" applyFill="1" applyBorder="1" applyAlignment="1">
      <alignment horizontal="right"/>
    </xf>
    <xf numFmtId="165" fontId="0" fillId="3" borderId="0" xfId="2" applyNumberFormat="1" applyFont="1" applyFill="1" applyBorder="1" applyAlignment="1">
      <alignment horizontal="right"/>
    </xf>
    <xf numFmtId="167" fontId="0" fillId="0" borderId="0" xfId="2" applyNumberFormat="1" applyFont="1" applyAlignment="1">
      <alignment horizontal="right"/>
    </xf>
    <xf numFmtId="167" fontId="2" fillId="0" borderId="2" xfId="2" applyNumberFormat="1" applyFont="1" applyBorder="1" applyAlignment="1">
      <alignment horizontal="right"/>
    </xf>
    <xf numFmtId="167" fontId="0" fillId="0" borderId="2" xfId="2" applyNumberFormat="1" applyFont="1" applyBorder="1" applyAlignment="1">
      <alignment horizontal="right"/>
    </xf>
    <xf numFmtId="165" fontId="0" fillId="0" borderId="0" xfId="2" applyNumberFormat="1" applyFont="1" applyAlignment="1">
      <alignment horizontal="right"/>
    </xf>
    <xf numFmtId="165" fontId="2" fillId="0" borderId="2" xfId="2" applyNumberFormat="1" applyFont="1" applyBorder="1" applyAlignment="1">
      <alignment horizontal="right"/>
    </xf>
    <xf numFmtId="165" fontId="0" fillId="0" borderId="2" xfId="2" applyNumberFormat="1" applyFont="1" applyBorder="1" applyAlignment="1">
      <alignment horizontal="right"/>
    </xf>
    <xf numFmtId="165" fontId="2" fillId="0" borderId="2" xfId="2" applyNumberFormat="1" applyFont="1" applyBorder="1" applyAlignment="1">
      <alignment horizontal="center"/>
    </xf>
    <xf numFmtId="9" fontId="2" fillId="3" borderId="2" xfId="1" applyFont="1" applyFill="1" applyBorder="1" applyAlignment="1">
      <alignment horizontal="right"/>
    </xf>
    <xf numFmtId="166" fontId="0" fillId="0" borderId="0" xfId="0" applyNumberFormat="1" applyAlignment="1">
      <alignment horizontal="right"/>
    </xf>
    <xf numFmtId="9" fontId="2" fillId="0" borderId="2" xfId="0" applyNumberFormat="1" applyFont="1" applyBorder="1" applyAlignment="1">
      <alignment horizontal="right"/>
    </xf>
    <xf numFmtId="166" fontId="0" fillId="3" borderId="0" xfId="1" applyNumberFormat="1" applyFont="1" applyFill="1" applyBorder="1" applyAlignment="1">
      <alignment horizontal="right"/>
    </xf>
    <xf numFmtId="165" fontId="0" fillId="3" borderId="2" xfId="2" applyNumberFormat="1" applyFont="1" applyFill="1" applyBorder="1"/>
    <xf numFmtId="165" fontId="2" fillId="0" borderId="2" xfId="2" applyNumberFormat="1" applyFont="1" applyFill="1" applyBorder="1" applyAlignment="1">
      <alignment horizontal="right"/>
    </xf>
    <xf numFmtId="165" fontId="0" fillId="0" borderId="2" xfId="2" applyNumberFormat="1" applyFont="1" applyFill="1" applyBorder="1" applyAlignment="1">
      <alignment horizontal="right"/>
    </xf>
    <xf numFmtId="0" fontId="2" fillId="0" borderId="7" xfId="0" applyFont="1" applyBorder="1" applyAlignment="1">
      <alignment horizontal="center"/>
    </xf>
    <xf numFmtId="165" fontId="20" fillId="0" borderId="1" xfId="2" applyNumberFormat="1" applyFont="1" applyFill="1" applyBorder="1" applyAlignment="1">
      <alignment horizontal="center"/>
    </xf>
    <xf numFmtId="165" fontId="8" fillId="0" borderId="3" xfId="2" applyNumberFormat="1" applyFont="1" applyFill="1" applyBorder="1" applyAlignment="1">
      <alignment horizontal="center"/>
    </xf>
    <xf numFmtId="165" fontId="8" fillId="0" borderId="0" xfId="2" applyNumberFormat="1" applyFont="1" applyFill="1" applyAlignment="1">
      <alignment horizontal="center"/>
    </xf>
    <xf numFmtId="165" fontId="8" fillId="0" borderId="1" xfId="2" applyNumberFormat="1" applyFont="1" applyFill="1" applyBorder="1" applyAlignment="1">
      <alignment horizontal="center"/>
    </xf>
    <xf numFmtId="167" fontId="0" fillId="3" borderId="0" xfId="2" applyNumberFormat="1" applyFont="1" applyFill="1" applyAlignment="1">
      <alignment horizontal="center"/>
    </xf>
    <xf numFmtId="165" fontId="0" fillId="3" borderId="0" xfId="2" applyNumberFormat="1" applyFont="1" applyFill="1" applyAlignment="1">
      <alignment horizontal="center"/>
    </xf>
    <xf numFmtId="165" fontId="20" fillId="3" borderId="1" xfId="2" applyNumberFormat="1" applyFont="1" applyFill="1" applyBorder="1" applyAlignment="1"/>
    <xf numFmtId="165" fontId="8" fillId="3" borderId="3" xfId="2" applyNumberFormat="1" applyFont="1" applyFill="1" applyBorder="1" applyAlignment="1"/>
    <xf numFmtId="165" fontId="8" fillId="3" borderId="0" xfId="2" applyNumberFormat="1" applyFont="1" applyFill="1" applyAlignment="1"/>
    <xf numFmtId="165" fontId="8" fillId="3" borderId="1" xfId="2" applyNumberFormat="1" applyFont="1" applyFill="1" applyBorder="1" applyAlignment="1"/>
    <xf numFmtId="165" fontId="0" fillId="3" borderId="0" xfId="2" applyNumberFormat="1" applyFont="1" applyFill="1" applyAlignment="1"/>
    <xf numFmtId="0" fontId="2" fillId="0" borderId="1" xfId="0" applyFont="1" applyBorder="1" applyAlignment="1">
      <alignment horizontal="right"/>
    </xf>
    <xf numFmtId="165" fontId="8" fillId="3" borderId="0" xfId="2" applyNumberFormat="1" applyFont="1" applyFill="1" applyBorder="1" applyAlignment="1"/>
    <xf numFmtId="165" fontId="8" fillId="0" borderId="0" xfId="2" applyNumberFormat="1" applyFont="1" applyFill="1" applyBorder="1" applyAlignment="1">
      <alignment horizontal="center"/>
    </xf>
    <xf numFmtId="0" fontId="20" fillId="0" borderId="0" xfId="0" applyFont="1" applyAlignment="1">
      <alignment wrapText="1"/>
    </xf>
    <xf numFmtId="165" fontId="20" fillId="3" borderId="0" xfId="2" applyNumberFormat="1" applyFont="1" applyFill="1" applyAlignment="1"/>
    <xf numFmtId="165" fontId="20" fillId="0" borderId="0" xfId="2" applyNumberFormat="1" applyFont="1" applyFill="1" applyAlignment="1">
      <alignment horizontal="center"/>
    </xf>
    <xf numFmtId="165" fontId="0" fillId="0" borderId="0" xfId="2" applyNumberFormat="1" applyFont="1" applyFill="1" applyAlignment="1">
      <alignment horizontal="right"/>
    </xf>
    <xf numFmtId="167" fontId="0" fillId="3" borderId="2" xfId="2" applyNumberFormat="1" applyFont="1" applyFill="1" applyBorder="1"/>
    <xf numFmtId="167" fontId="0" fillId="0" borderId="0" xfId="2" applyNumberFormat="1" applyFont="1" applyBorder="1" applyAlignment="1">
      <alignment horizontal="right"/>
    </xf>
    <xf numFmtId="9" fontId="0" fillId="3" borderId="0" xfId="0" applyNumberFormat="1" applyFill="1" applyAlignment="1">
      <alignment horizontal="right"/>
    </xf>
    <xf numFmtId="165" fontId="0" fillId="3" borderId="0" xfId="2" applyNumberFormat="1" applyFont="1" applyFill="1" applyAlignment="1">
      <alignment horizontal="right"/>
    </xf>
    <xf numFmtId="0" fontId="2" fillId="3" borderId="1" xfId="0" applyFont="1" applyFill="1" applyBorder="1" applyAlignment="1">
      <alignment horizontal="right"/>
    </xf>
    <xf numFmtId="0" fontId="0" fillId="3" borderId="0" xfId="0" applyFill="1" applyAlignment="1">
      <alignment horizontal="right"/>
    </xf>
    <xf numFmtId="165" fontId="0" fillId="0" borderId="0" xfId="2" applyNumberFormat="1" applyFont="1" applyFill="1" applyAlignment="1">
      <alignment horizontal="center"/>
    </xf>
    <xf numFmtId="0" fontId="26" fillId="0" borderId="0" xfId="0" applyFont="1"/>
    <xf numFmtId="0" fontId="0" fillId="6" borderId="0" xfId="0" applyFill="1" applyAlignment="1">
      <alignment vertical="top"/>
    </xf>
    <xf numFmtId="0" fontId="0" fillId="6" borderId="0" xfId="0" applyFill="1"/>
    <xf numFmtId="0" fontId="0" fillId="6" borderId="0" xfId="0" applyFill="1" applyAlignment="1">
      <alignment vertical="top" wrapText="1"/>
    </xf>
    <xf numFmtId="0" fontId="2" fillId="3" borderId="0" xfId="0" applyFont="1" applyFill="1" applyAlignment="1">
      <alignment horizontal="right"/>
    </xf>
    <xf numFmtId="165" fontId="0" fillId="3" borderId="0" xfId="0" applyNumberFormat="1" applyFill="1" applyAlignment="1">
      <alignment horizontal="right"/>
    </xf>
    <xf numFmtId="166" fontId="0" fillId="3" borderId="0" xfId="0" applyNumberFormat="1" applyFill="1" applyAlignment="1">
      <alignment horizontal="right"/>
    </xf>
    <xf numFmtId="169" fontId="0" fillId="0" borderId="0" xfId="0" applyNumberFormat="1"/>
    <xf numFmtId="165" fontId="0" fillId="3" borderId="3" xfId="2" applyNumberFormat="1" applyFont="1" applyFill="1" applyBorder="1" applyAlignment="1">
      <alignment horizontal="left" vertical="center"/>
    </xf>
    <xf numFmtId="165" fontId="0" fillId="6" borderId="3" xfId="2" applyNumberFormat="1" applyFont="1" applyFill="1" applyBorder="1" applyAlignment="1">
      <alignment horizontal="left" vertical="center"/>
    </xf>
    <xf numFmtId="165" fontId="0" fillId="3" borderId="0" xfId="2" applyNumberFormat="1" applyFont="1" applyFill="1" applyAlignment="1">
      <alignment horizontal="left" vertical="center"/>
    </xf>
    <xf numFmtId="165" fontId="0" fillId="6" borderId="0" xfId="2" applyNumberFormat="1" applyFont="1" applyFill="1" applyAlignment="1">
      <alignment horizontal="left" vertical="center"/>
    </xf>
    <xf numFmtId="165" fontId="1" fillId="3" borderId="0" xfId="2" applyNumberFormat="1" applyFont="1" applyFill="1" applyAlignment="1">
      <alignment horizontal="left" vertical="center"/>
    </xf>
    <xf numFmtId="165" fontId="1" fillId="6" borderId="0" xfId="2" applyNumberFormat="1" applyFont="1" applyFill="1" applyAlignment="1">
      <alignment horizontal="left" vertical="center"/>
    </xf>
    <xf numFmtId="9" fontId="0" fillId="3" borderId="1" xfId="0" applyNumberFormat="1" applyFill="1" applyBorder="1" applyAlignment="1">
      <alignment horizontal="right" vertical="top"/>
    </xf>
    <xf numFmtId="9" fontId="0" fillId="0" borderId="2" xfId="0" applyNumberFormat="1" applyBorder="1" applyAlignment="1">
      <alignment horizontal="right"/>
    </xf>
    <xf numFmtId="0" fontId="0" fillId="3" borderId="2" xfId="0" applyFill="1" applyBorder="1" applyAlignment="1">
      <alignment horizontal="right" wrapText="1"/>
    </xf>
    <xf numFmtId="9" fontId="0" fillId="3" borderId="2" xfId="0" applyNumberFormat="1" applyFill="1" applyBorder="1" applyAlignment="1">
      <alignment horizontal="right" vertical="top"/>
    </xf>
    <xf numFmtId="9" fontId="0" fillId="6" borderId="2" xfId="0" applyNumberFormat="1" applyFill="1" applyBorder="1" applyAlignment="1">
      <alignment horizontal="right" vertical="top"/>
    </xf>
    <xf numFmtId="0" fontId="0" fillId="3" borderId="2" xfId="0" applyFill="1" applyBorder="1" applyAlignment="1">
      <alignment horizontal="right" vertical="center"/>
    </xf>
    <xf numFmtId="0" fontId="0" fillId="6" borderId="2" xfId="0" applyFill="1" applyBorder="1" applyAlignment="1">
      <alignment horizontal="right" vertical="center"/>
    </xf>
    <xf numFmtId="9" fontId="0" fillId="3" borderId="2" xfId="0" applyNumberFormat="1" applyFill="1" applyBorder="1" applyAlignment="1">
      <alignment horizontal="right" vertical="top" wrapText="1"/>
    </xf>
    <xf numFmtId="9" fontId="0" fillId="6" borderId="2" xfId="0" applyNumberFormat="1" applyFill="1" applyBorder="1" applyAlignment="1">
      <alignment horizontal="right" vertical="top" wrapText="1"/>
    </xf>
    <xf numFmtId="9" fontId="0" fillId="6" borderId="1" xfId="0" applyNumberFormat="1" applyFill="1" applyBorder="1" applyAlignment="1">
      <alignment horizontal="right" vertical="top"/>
    </xf>
    <xf numFmtId="0" fontId="16" fillId="6" borderId="1" xfId="0" applyFont="1" applyFill="1" applyBorder="1" applyAlignment="1">
      <alignment horizontal="right"/>
    </xf>
    <xf numFmtId="0" fontId="0" fillId="0" borderId="1" xfId="0" applyBorder="1" applyAlignment="1">
      <alignment wrapText="1"/>
    </xf>
    <xf numFmtId="0" fontId="0" fillId="0" borderId="2" xfId="0" applyBorder="1" applyAlignment="1">
      <alignment horizontal="right" wrapText="1"/>
    </xf>
    <xf numFmtId="165" fontId="20" fillId="0" borderId="0" xfId="2" applyNumberFormat="1" applyFont="1" applyFill="1" applyBorder="1" applyAlignment="1">
      <alignment horizontal="center"/>
    </xf>
    <xf numFmtId="0" fontId="2" fillId="3" borderId="0" xfId="0" applyFont="1" applyFill="1" applyAlignment="1">
      <alignment horizontal="center"/>
    </xf>
    <xf numFmtId="0" fontId="27" fillId="0" borderId="0" xfId="0" applyFont="1" applyAlignment="1">
      <alignment vertical="center"/>
    </xf>
    <xf numFmtId="9" fontId="27" fillId="0" borderId="0" xfId="0" applyNumberFormat="1" applyFont="1"/>
    <xf numFmtId="0" fontId="27" fillId="0" borderId="0" xfId="0" applyFont="1"/>
    <xf numFmtId="166" fontId="1" fillId="3" borderId="0" xfId="3" applyNumberFormat="1" applyFont="1" applyFill="1" applyAlignment="1">
      <alignment horizontal="right" vertical="top"/>
    </xf>
    <xf numFmtId="166" fontId="1" fillId="6" borderId="0" xfId="3" applyNumberFormat="1" applyFont="1" applyFill="1" applyAlignment="1">
      <alignment horizontal="right" vertical="top"/>
    </xf>
    <xf numFmtId="165" fontId="1" fillId="3" borderId="0" xfId="2" applyNumberFormat="1" applyFont="1" applyFill="1" applyAlignment="1">
      <alignment horizontal="right" vertical="top"/>
    </xf>
    <xf numFmtId="165" fontId="1" fillId="2" borderId="0" xfId="2" applyNumberFormat="1" applyFont="1" applyFill="1" applyAlignment="1">
      <alignment horizontal="right" vertical="top"/>
    </xf>
    <xf numFmtId="0" fontId="28" fillId="0" borderId="0" xfId="0" applyFont="1" applyAlignment="1">
      <alignment horizontal="left" vertical="top" wrapText="1"/>
    </xf>
    <xf numFmtId="0" fontId="30" fillId="0" borderId="1" xfId="0" applyFont="1" applyBorder="1" applyAlignment="1">
      <alignment wrapText="1"/>
    </xf>
    <xf numFmtId="0" fontId="31" fillId="0" borderId="0" xfId="0" applyFont="1" applyAlignment="1">
      <alignment vertical="top" wrapText="1"/>
    </xf>
    <xf numFmtId="0" fontId="0" fillId="0" borderId="0" xfId="0" applyAlignment="1">
      <alignment vertical="center" wrapText="1"/>
    </xf>
    <xf numFmtId="0" fontId="30" fillId="0" borderId="0" xfId="0" applyFont="1"/>
    <xf numFmtId="0" fontId="30" fillId="0" borderId="1" xfId="0" applyFont="1" applyBorder="1"/>
    <xf numFmtId="170" fontId="8" fillId="0" borderId="0" xfId="0" applyNumberFormat="1" applyFont="1" applyAlignment="1">
      <alignment horizontal="right" vertical="top" shrinkToFit="1"/>
    </xf>
    <xf numFmtId="2" fontId="8" fillId="0" borderId="0" xfId="0" applyNumberFormat="1" applyFont="1" applyAlignment="1">
      <alignment horizontal="right" vertical="top" shrinkToFit="1"/>
    </xf>
    <xf numFmtId="165" fontId="31" fillId="0" borderId="0" xfId="2" applyNumberFormat="1" applyFont="1" applyBorder="1" applyAlignment="1">
      <alignment horizontal="right" vertical="top" wrapText="1"/>
    </xf>
    <xf numFmtId="0" fontId="30" fillId="0" borderId="1" xfId="0" applyFont="1" applyBorder="1" applyAlignment="1">
      <alignment horizontal="left"/>
    </xf>
    <xf numFmtId="0" fontId="29" fillId="0" borderId="0" xfId="0" applyFont="1" applyAlignment="1">
      <alignment vertical="center" wrapText="1"/>
    </xf>
    <xf numFmtId="164" fontId="8" fillId="0" borderId="0" xfId="0" applyNumberFormat="1" applyFont="1" applyAlignment="1">
      <alignment vertical="top" shrinkToFit="1"/>
    </xf>
    <xf numFmtId="0" fontId="30" fillId="0" borderId="3" xfId="0" applyFont="1" applyBorder="1" applyAlignment="1">
      <alignment vertical="top" wrapText="1"/>
    </xf>
    <xf numFmtId="164" fontId="20" fillId="0" borderId="3" xfId="0" applyNumberFormat="1" applyFont="1" applyBorder="1" applyAlignment="1">
      <alignment vertical="top" shrinkToFit="1"/>
    </xf>
    <xf numFmtId="0" fontId="30" fillId="0" borderId="2" xfId="0" applyFont="1" applyBorder="1" applyAlignment="1">
      <alignment vertical="top" wrapText="1"/>
    </xf>
    <xf numFmtId="164" fontId="20" fillId="0" borderId="2" xfId="0" applyNumberFormat="1" applyFont="1" applyBorder="1" applyAlignment="1">
      <alignment vertical="top" shrinkToFit="1"/>
    </xf>
    <xf numFmtId="0" fontId="30" fillId="0" borderId="1" xfId="0" applyFont="1" applyBorder="1" applyAlignment="1">
      <alignment horizontal="right"/>
    </xf>
    <xf numFmtId="0" fontId="31" fillId="0" borderId="0" xfId="0" applyFont="1"/>
    <xf numFmtId="0" fontId="30" fillId="0" borderId="1" xfId="0" applyFont="1" applyBorder="1" applyAlignment="1">
      <alignment vertical="top" wrapText="1"/>
    </xf>
    <xf numFmtId="0" fontId="30" fillId="0" borderId="1" xfId="0" applyFont="1" applyBorder="1" applyAlignment="1">
      <alignment horizontal="center"/>
    </xf>
    <xf numFmtId="0" fontId="30" fillId="0" borderId="1" xfId="0" applyFont="1" applyBorder="1" applyAlignment="1">
      <alignment horizontal="right" vertical="center" wrapText="1"/>
    </xf>
    <xf numFmtId="165" fontId="31" fillId="0" borderId="0" xfId="2" applyNumberFormat="1" applyFont="1" applyFill="1" applyBorder="1" applyAlignment="1">
      <alignment horizontal="right" vertical="top" shrinkToFit="1"/>
    </xf>
    <xf numFmtId="165" fontId="30" fillId="0" borderId="2" xfId="2" applyNumberFormat="1" applyFont="1" applyFill="1" applyBorder="1" applyAlignment="1">
      <alignment horizontal="right" vertical="top" shrinkToFit="1"/>
    </xf>
    <xf numFmtId="0" fontId="30" fillId="0" borderId="0" xfId="0" applyFont="1" applyAlignment="1">
      <alignment horizontal="right" vertical="center" wrapText="1"/>
    </xf>
    <xf numFmtId="165" fontId="30" fillId="0" borderId="0" xfId="2" applyNumberFormat="1" applyFont="1" applyFill="1" applyBorder="1" applyAlignment="1">
      <alignment horizontal="right" vertical="top" shrinkToFit="1"/>
    </xf>
    <xf numFmtId="9" fontId="31" fillId="0" borderId="0" xfId="1" applyFont="1" applyFill="1" applyBorder="1" applyAlignment="1">
      <alignment horizontal="right" vertical="top" shrinkToFit="1"/>
    </xf>
    <xf numFmtId="9" fontId="30" fillId="0" borderId="2" xfId="1" applyFont="1" applyFill="1" applyBorder="1" applyAlignment="1">
      <alignment horizontal="right" vertical="top" shrinkToFit="1"/>
    </xf>
    <xf numFmtId="0" fontId="32" fillId="0" borderId="0" xfId="0" applyFont="1"/>
    <xf numFmtId="0" fontId="34" fillId="0" borderId="0" xfId="0" applyFont="1"/>
    <xf numFmtId="165" fontId="30" fillId="0" borderId="0" xfId="2" applyNumberFormat="1" applyFont="1" applyBorder="1"/>
    <xf numFmtId="166" fontId="30" fillId="0" borderId="0" xfId="1" applyNumberFormat="1" applyFont="1" applyBorder="1"/>
    <xf numFmtId="166" fontId="30" fillId="0" borderId="0" xfId="0" applyNumberFormat="1" applyFont="1" applyAlignment="1">
      <alignment horizontal="right" wrapText="1"/>
    </xf>
    <xf numFmtId="0" fontId="30" fillId="2" borderId="0" xfId="0" applyFont="1" applyFill="1"/>
    <xf numFmtId="0" fontId="30" fillId="2" borderId="0" xfId="0" applyFont="1" applyFill="1" applyAlignment="1">
      <alignment wrapText="1"/>
    </xf>
    <xf numFmtId="0" fontId="33" fillId="0" borderId="0" xfId="0" applyFont="1" applyAlignment="1">
      <alignment vertical="top"/>
    </xf>
    <xf numFmtId="0" fontId="33" fillId="0" borderId="0" xfId="0" applyFont="1"/>
    <xf numFmtId="165" fontId="31" fillId="0" borderId="0" xfId="2" applyNumberFormat="1" applyFont="1" applyFill="1" applyBorder="1"/>
    <xf numFmtId="166" fontId="31" fillId="0" borderId="0" xfId="1" applyNumberFormat="1" applyFont="1" applyFill="1" applyBorder="1"/>
    <xf numFmtId="0" fontId="30" fillId="0" borderId="1" xfId="0" applyFont="1" applyBorder="1" applyAlignment="1">
      <alignment horizontal="right" wrapText="1"/>
    </xf>
    <xf numFmtId="0" fontId="31" fillId="0" borderId="1" xfId="0" applyFont="1" applyBorder="1" applyAlignment="1">
      <alignment horizontal="right" wrapText="1"/>
    </xf>
    <xf numFmtId="0" fontId="31" fillId="0" borderId="1" xfId="0" applyFont="1" applyBorder="1" applyAlignment="1">
      <alignment horizontal="right"/>
    </xf>
    <xf numFmtId="0" fontId="30" fillId="3" borderId="1" xfId="0" applyFont="1" applyFill="1" applyBorder="1" applyAlignment="1">
      <alignment horizontal="right"/>
    </xf>
    <xf numFmtId="0" fontId="30" fillId="0" borderId="0" xfId="0" applyFont="1" applyAlignment="1">
      <alignment horizontal="right"/>
    </xf>
    <xf numFmtId="165" fontId="0" fillId="0" borderId="0" xfId="2" applyNumberFormat="1" applyFont="1"/>
    <xf numFmtId="165" fontId="0" fillId="3" borderId="0" xfId="2" applyNumberFormat="1" applyFont="1" applyFill="1"/>
    <xf numFmtId="0" fontId="36" fillId="0" borderId="0" xfId="0" applyFont="1"/>
    <xf numFmtId="166" fontId="20" fillId="0" borderId="1" xfId="0" applyNumberFormat="1" applyFont="1" applyBorder="1" applyAlignment="1">
      <alignment horizontal="right"/>
    </xf>
    <xf numFmtId="166" fontId="8" fillId="0" borderId="0" xfId="0" applyNumberFormat="1" applyFont="1" applyAlignment="1">
      <alignment horizontal="right"/>
    </xf>
    <xf numFmtId="10" fontId="8" fillId="0" borderId="0" xfId="0" applyNumberFormat="1" applyFont="1" applyAlignment="1">
      <alignment horizontal="right"/>
    </xf>
    <xf numFmtId="49" fontId="8" fillId="0" borderId="0" xfId="0" applyNumberFormat="1" applyFont="1" applyAlignment="1">
      <alignment horizontal="right"/>
    </xf>
    <xf numFmtId="49" fontId="20" fillId="0" borderId="1" xfId="0" applyNumberFormat="1" applyFont="1" applyBorder="1" applyAlignment="1">
      <alignment horizontal="right"/>
    </xf>
    <xf numFmtId="9" fontId="20" fillId="0" borderId="1" xfId="0" applyNumberFormat="1" applyFont="1" applyBorder="1" applyAlignment="1">
      <alignment horizontal="right"/>
    </xf>
    <xf numFmtId="166" fontId="20" fillId="0" borderId="0" xfId="0" applyNumberFormat="1" applyFont="1" applyAlignment="1">
      <alignment horizontal="right"/>
    </xf>
    <xf numFmtId="49" fontId="8" fillId="0" borderId="3" xfId="0" applyNumberFormat="1" applyFont="1" applyBorder="1" applyAlignment="1">
      <alignment horizontal="right"/>
    </xf>
    <xf numFmtId="49" fontId="8" fillId="0" borderId="1" xfId="0" applyNumberFormat="1" applyFont="1" applyBorder="1" applyAlignment="1">
      <alignment horizontal="right"/>
    </xf>
    <xf numFmtId="167" fontId="0" fillId="0" borderId="2" xfId="2" applyNumberFormat="1" applyFont="1" applyBorder="1" applyAlignment="1">
      <alignment horizontal="right" wrapText="1"/>
    </xf>
    <xf numFmtId="166" fontId="0" fillId="3" borderId="0" xfId="1" applyNumberFormat="1" applyFont="1" applyFill="1" applyAlignment="1">
      <alignment horizontal="right"/>
    </xf>
    <xf numFmtId="166" fontId="2" fillId="3" borderId="2" xfId="1" applyNumberFormat="1" applyFont="1" applyFill="1" applyBorder="1" applyAlignment="1">
      <alignment horizontal="right"/>
    </xf>
    <xf numFmtId="43" fontId="0" fillId="3" borderId="0" xfId="2" applyFont="1" applyFill="1" applyAlignment="1">
      <alignment horizontal="right"/>
    </xf>
    <xf numFmtId="0" fontId="0" fillId="0" borderId="0" xfId="0" quotePrefix="1"/>
    <xf numFmtId="9" fontId="0" fillId="3" borderId="0" xfId="1" applyFont="1" applyFill="1" applyAlignment="1">
      <alignment horizontal="right"/>
    </xf>
    <xf numFmtId="9" fontId="0" fillId="0" borderId="0" xfId="1" applyFont="1"/>
    <xf numFmtId="166" fontId="0" fillId="3" borderId="0" xfId="0" applyNumberFormat="1" applyFill="1"/>
    <xf numFmtId="9" fontId="0" fillId="6" borderId="0" xfId="0" applyNumberFormat="1" applyFill="1" applyAlignment="1">
      <alignment horizontal="right"/>
    </xf>
    <xf numFmtId="167" fontId="0" fillId="6" borderId="0" xfId="2" applyNumberFormat="1" applyFont="1" applyFill="1" applyAlignment="1">
      <alignment horizontal="center"/>
    </xf>
    <xf numFmtId="0" fontId="2" fillId="3" borderId="0" xfId="0" applyFont="1" applyFill="1"/>
    <xf numFmtId="9" fontId="0" fillId="3" borderId="0" xfId="0" applyNumberFormat="1" applyFill="1"/>
    <xf numFmtId="0" fontId="0" fillId="6" borderId="0" xfId="0" applyFill="1" applyAlignment="1">
      <alignment horizontal="left" vertical="top" wrapText="1"/>
    </xf>
    <xf numFmtId="165" fontId="0" fillId="3" borderId="0" xfId="2" applyNumberFormat="1" applyFont="1" applyFill="1" applyAlignment="1">
      <alignment horizontal="center" vertical="top"/>
    </xf>
    <xf numFmtId="0" fontId="0" fillId="6" borderId="0" xfId="0" applyFill="1" applyAlignment="1">
      <alignment horizontal="right"/>
    </xf>
    <xf numFmtId="0" fontId="0" fillId="6" borderId="0" xfId="0" applyFill="1" applyAlignment="1">
      <alignment horizontal="left"/>
    </xf>
    <xf numFmtId="43" fontId="0" fillId="0" borderId="0" xfId="2" applyFont="1"/>
    <xf numFmtId="165" fontId="0" fillId="0" borderId="0" xfId="0" applyNumberFormat="1"/>
    <xf numFmtId="165" fontId="2" fillId="0" borderId="0" xfId="2" applyNumberFormat="1" applyFont="1"/>
    <xf numFmtId="165" fontId="2" fillId="0" borderId="0" xfId="0" applyNumberFormat="1" applyFont="1"/>
    <xf numFmtId="165" fontId="0" fillId="6" borderId="0" xfId="0" applyNumberFormat="1" applyFill="1" applyAlignment="1">
      <alignment horizontal="right"/>
    </xf>
    <xf numFmtId="9" fontId="0" fillId="6" borderId="0" xfId="1" applyFont="1" applyFill="1" applyAlignment="1">
      <alignment horizontal="right"/>
    </xf>
    <xf numFmtId="14" fontId="0" fillId="0" borderId="0" xfId="0" applyNumberFormat="1"/>
    <xf numFmtId="0" fontId="2" fillId="6" borderId="2" xfId="0" applyFont="1" applyFill="1" applyBorder="1" applyAlignment="1">
      <alignment horizontal="center" vertical="center" wrapText="1"/>
    </xf>
    <xf numFmtId="0" fontId="0" fillId="6" borderId="2" xfId="0" applyFill="1" applyBorder="1"/>
    <xf numFmtId="166" fontId="0" fillId="6" borderId="2" xfId="1" applyNumberFormat="1" applyFont="1" applyFill="1" applyBorder="1"/>
    <xf numFmtId="0" fontId="16" fillId="3" borderId="1" xfId="0" applyFont="1" applyFill="1" applyBorder="1" applyAlignment="1">
      <alignment horizontal="right"/>
    </xf>
    <xf numFmtId="166" fontId="0" fillId="3" borderId="2" xfId="1" applyNumberFormat="1" applyFont="1" applyFill="1" applyBorder="1"/>
    <xf numFmtId="165" fontId="0" fillId="6" borderId="0" xfId="2" applyNumberFormat="1" applyFont="1" applyFill="1" applyAlignment="1">
      <alignment horizontal="right"/>
    </xf>
    <xf numFmtId="165" fontId="0" fillId="3" borderId="0" xfId="1" applyNumberFormat="1" applyFont="1" applyFill="1" applyAlignment="1">
      <alignment horizontal="right"/>
    </xf>
    <xf numFmtId="166" fontId="0" fillId="6" borderId="0" xfId="1" applyNumberFormat="1" applyFont="1" applyFill="1" applyAlignment="1">
      <alignment horizontal="right"/>
    </xf>
    <xf numFmtId="9" fontId="0" fillId="3" borderId="0" xfId="1" applyFont="1" applyFill="1" applyAlignment="1">
      <alignment vertical="top" wrapText="1"/>
    </xf>
    <xf numFmtId="9" fontId="0" fillId="6" borderId="0" xfId="1" applyFont="1" applyFill="1" applyAlignment="1">
      <alignment vertical="top" wrapText="1"/>
    </xf>
    <xf numFmtId="0" fontId="2" fillId="6" borderId="1" xfId="0" applyFont="1" applyFill="1" applyBorder="1" applyAlignment="1">
      <alignment horizontal="right"/>
    </xf>
    <xf numFmtId="0" fontId="2" fillId="6" borderId="0" xfId="0" applyFont="1" applyFill="1" applyAlignment="1">
      <alignment horizontal="right"/>
    </xf>
    <xf numFmtId="165" fontId="0" fillId="6" borderId="0" xfId="2" applyNumberFormat="1" applyFont="1" applyFill="1" applyAlignment="1">
      <alignment horizontal="center"/>
    </xf>
    <xf numFmtId="43" fontId="0" fillId="6" borderId="0" xfId="2" applyFont="1" applyFill="1" applyAlignment="1">
      <alignment horizontal="right"/>
    </xf>
    <xf numFmtId="0" fontId="0" fillId="6" borderId="0" xfId="0" applyFill="1" applyAlignment="1">
      <alignment horizontal="center"/>
    </xf>
    <xf numFmtId="165" fontId="0" fillId="6" borderId="0" xfId="1" applyNumberFormat="1" applyFont="1" applyFill="1" applyAlignment="1">
      <alignment horizontal="right"/>
    </xf>
    <xf numFmtId="0" fontId="2" fillId="6" borderId="0" xfId="0" applyFont="1" applyFill="1"/>
    <xf numFmtId="165" fontId="0" fillId="6" borderId="0" xfId="2" applyNumberFormat="1" applyFont="1" applyFill="1" applyAlignment="1">
      <alignment horizontal="left"/>
    </xf>
    <xf numFmtId="166" fontId="0" fillId="6" borderId="0" xfId="0" applyNumberFormat="1" applyFill="1" applyAlignment="1">
      <alignment horizontal="right"/>
    </xf>
    <xf numFmtId="9" fontId="0" fillId="6" borderId="0" xfId="0" applyNumberFormat="1" applyFill="1"/>
    <xf numFmtId="166" fontId="0" fillId="6" borderId="0" xfId="0" applyNumberFormat="1" applyFill="1"/>
    <xf numFmtId="0" fontId="0" fillId="6" borderId="0" xfId="0" applyFill="1" applyAlignment="1">
      <alignment horizontal="left" wrapText="1"/>
    </xf>
    <xf numFmtId="165" fontId="0" fillId="6" borderId="0" xfId="2" applyNumberFormat="1" applyFont="1" applyFill="1" applyAlignment="1">
      <alignment horizontal="left" wrapText="1"/>
    </xf>
    <xf numFmtId="49" fontId="0" fillId="6" borderId="0" xfId="0" applyNumberFormat="1" applyFill="1" applyAlignment="1">
      <alignment horizontal="right"/>
    </xf>
    <xf numFmtId="9" fontId="1" fillId="6" borderId="0" xfId="1" applyFont="1" applyFill="1" applyAlignment="1">
      <alignment horizontal="right"/>
    </xf>
    <xf numFmtId="0" fontId="2" fillId="6" borderId="0" xfId="0" applyFont="1" applyFill="1" applyAlignment="1">
      <alignment horizontal="center"/>
    </xf>
    <xf numFmtId="0" fontId="2" fillId="6" borderId="0" xfId="0" applyFont="1" applyFill="1" applyAlignment="1">
      <alignment horizontal="center" vertical="top"/>
    </xf>
    <xf numFmtId="0" fontId="0" fillId="6" borderId="0" xfId="0" applyFill="1" applyAlignment="1">
      <alignment horizontal="left" vertical="top"/>
    </xf>
    <xf numFmtId="0" fontId="2" fillId="3" borderId="0" xfId="0" applyFont="1" applyFill="1" applyAlignment="1">
      <alignment horizontal="center" vertical="top"/>
    </xf>
    <xf numFmtId="0" fontId="26" fillId="6" borderId="0" xfId="0" applyFont="1" applyFill="1"/>
    <xf numFmtId="165" fontId="0" fillId="6" borderId="0" xfId="2" applyNumberFormat="1" applyFont="1" applyFill="1" applyAlignment="1">
      <alignment horizontal="center" vertical="top"/>
    </xf>
    <xf numFmtId="0" fontId="26" fillId="6" borderId="0" xfId="0" applyFont="1" applyFill="1" applyAlignment="1">
      <alignment wrapText="1"/>
    </xf>
    <xf numFmtId="0" fontId="40" fillId="0" borderId="0" xfId="0" applyFont="1"/>
    <xf numFmtId="0" fontId="44" fillId="0" borderId="1" xfId="0" applyFont="1" applyBorder="1" applyAlignment="1">
      <alignment wrapText="1"/>
    </xf>
    <xf numFmtId="0" fontId="40" fillId="0" borderId="0" xfId="0" applyFont="1" applyAlignment="1">
      <alignment wrapText="1"/>
    </xf>
    <xf numFmtId="0" fontId="2" fillId="0" borderId="0" xfId="0" applyFont="1" applyAlignment="1">
      <alignment horizontal="left"/>
    </xf>
    <xf numFmtId="0" fontId="44" fillId="0" borderId="0" xfId="0" applyFont="1" applyAlignment="1">
      <alignment wrapText="1"/>
    </xf>
    <xf numFmtId="9" fontId="0" fillId="3" borderId="0" xfId="1" applyFont="1" applyFill="1"/>
    <xf numFmtId="0" fontId="44" fillId="3" borderId="1" xfId="0" applyFont="1" applyFill="1" applyBorder="1" applyAlignment="1">
      <alignment horizontal="right"/>
    </xf>
    <xf numFmtId="0" fontId="44" fillId="0" borderId="1" xfId="0" applyFont="1" applyBorder="1" applyAlignment="1">
      <alignment horizontal="right"/>
    </xf>
    <xf numFmtId="0" fontId="37" fillId="0" borderId="0" xfId="0" quotePrefix="1" applyFont="1" applyAlignment="1">
      <alignment wrapText="1"/>
    </xf>
    <xf numFmtId="0" fontId="37" fillId="0" borderId="0" xfId="0" applyFont="1" applyAlignment="1">
      <alignment wrapText="1"/>
    </xf>
    <xf numFmtId="0" fontId="8" fillId="3" borderId="3" xfId="0" applyFont="1" applyFill="1" applyBorder="1"/>
    <xf numFmtId="165" fontId="37" fillId="3" borderId="0" xfId="2" applyNumberFormat="1" applyFont="1" applyFill="1" applyBorder="1" applyAlignment="1">
      <alignment horizontal="right" vertical="center" readingOrder="1"/>
    </xf>
    <xf numFmtId="165" fontId="35" fillId="3" borderId="0" xfId="2" applyNumberFormat="1" applyFont="1" applyFill="1" applyBorder="1" applyAlignment="1">
      <alignment horizontal="right" vertical="center" readingOrder="1"/>
    </xf>
    <xf numFmtId="168" fontId="0" fillId="3" borderId="2" xfId="0" applyNumberFormat="1" applyFill="1" applyBorder="1" applyAlignment="1">
      <alignment horizontal="right"/>
    </xf>
    <xf numFmtId="165" fontId="8" fillId="3" borderId="0" xfId="2" applyNumberFormat="1" applyFont="1" applyFill="1" applyAlignment="1">
      <alignment vertical="top"/>
    </xf>
    <xf numFmtId="0" fontId="11" fillId="4" borderId="0" xfId="0" applyFont="1" applyFill="1" applyAlignment="1">
      <alignment horizontal="center" vertical="top"/>
    </xf>
    <xf numFmtId="0" fontId="10" fillId="4" borderId="0" xfId="0" applyFont="1" applyFill="1" applyAlignment="1">
      <alignment horizontal="center" vertical="center"/>
    </xf>
    <xf numFmtId="49" fontId="15" fillId="4" borderId="0" xfId="0" applyNumberFormat="1" applyFont="1" applyFill="1" applyAlignment="1">
      <alignment horizontal="center"/>
    </xf>
    <xf numFmtId="0" fontId="0" fillId="0" borderId="0" xfId="0" applyAlignment="1">
      <alignment horizontal="left" vertical="top" wrapText="1"/>
    </xf>
    <xf numFmtId="0" fontId="2" fillId="3" borderId="1" xfId="0" applyFont="1" applyFill="1" applyBorder="1" applyAlignment="1">
      <alignment horizontal="center"/>
    </xf>
    <xf numFmtId="0" fontId="2" fillId="0" borderId="1" xfId="0" applyFont="1" applyBorder="1" applyAlignment="1">
      <alignment horizontal="center"/>
    </xf>
    <xf numFmtId="0" fontId="28" fillId="0" borderId="0" xfId="0" applyFont="1" applyAlignment="1">
      <alignment horizontal="left" vertical="top" wrapText="1"/>
    </xf>
    <xf numFmtId="0" fontId="30" fillId="0" borderId="1" xfId="0" applyFont="1" applyBorder="1" applyAlignment="1">
      <alignment horizontal="center"/>
    </xf>
    <xf numFmtId="0" fontId="30" fillId="0" borderId="1" xfId="0" applyFont="1" applyBorder="1" applyAlignment="1">
      <alignment horizontal="left"/>
    </xf>
    <xf numFmtId="0" fontId="30" fillId="0" borderId="1" xfId="0" applyFont="1" applyBorder="1" applyAlignment="1">
      <alignment horizontal="right"/>
    </xf>
    <xf numFmtId="0" fontId="30" fillId="0" borderId="0" xfId="0" applyFont="1" applyAlignment="1">
      <alignment horizontal="left"/>
    </xf>
    <xf numFmtId="0" fontId="31" fillId="0" borderId="0" xfId="0" applyFont="1" applyAlignment="1">
      <alignment horizontal="left" vertical="top" wrapText="1"/>
    </xf>
    <xf numFmtId="0" fontId="31" fillId="0" borderId="3" xfId="0" applyFont="1" applyBorder="1" applyAlignment="1">
      <alignment horizontal="left" vertical="top" wrapText="1"/>
    </xf>
    <xf numFmtId="0" fontId="26" fillId="6" borderId="0" xfId="0" applyFont="1" applyFill="1" applyAlignment="1">
      <alignment horizontal="left" wrapText="1"/>
    </xf>
    <xf numFmtId="0" fontId="0" fillId="0" borderId="0" xfId="0" applyAlignment="1">
      <alignment horizontal="center" wrapText="1"/>
    </xf>
    <xf numFmtId="0" fontId="2" fillId="0" borderId="0" xfId="0" applyFont="1" applyAlignment="1">
      <alignment horizontal="center"/>
    </xf>
    <xf numFmtId="0" fontId="38" fillId="0" borderId="0" xfId="0" applyFont="1" applyAlignment="1">
      <alignment horizontal="left" wrapText="1"/>
    </xf>
    <xf numFmtId="0" fontId="30" fillId="3" borderId="1" xfId="0" applyFont="1" applyFill="1" applyBorder="1" applyAlignment="1">
      <alignment horizontal="center"/>
    </xf>
    <xf numFmtId="0" fontId="38" fillId="0" borderId="0" xfId="0" applyFont="1" applyAlignment="1">
      <alignment horizontal="left"/>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40" fillId="3" borderId="2" xfId="0" applyFont="1" applyFill="1" applyBorder="1" applyAlignment="1">
      <alignment horizontal="center" vertical="top" wrapText="1"/>
    </xf>
    <xf numFmtId="0" fontId="0" fillId="3" borderId="2" xfId="0" applyFill="1" applyBorder="1" applyAlignment="1">
      <alignment horizontal="center" vertical="top" wrapText="1"/>
    </xf>
  </cellXfs>
  <cellStyles count="4">
    <cellStyle name="Comma" xfId="2" builtinId="3"/>
    <cellStyle name="Neutral" xfId="3" builtinId="28"/>
    <cellStyle name="Normal" xfId="0" builtinId="0"/>
    <cellStyle name="Percent" xfId="1" builtinId="5"/>
  </cellStyles>
  <dxfs count="0"/>
  <tableStyles count="0" defaultTableStyle="TableStyleMedium2" defaultPivotStyle="PivotStyleLight16"/>
  <colors>
    <mruColors>
      <color rgb="FFCCECFF"/>
      <color rgb="FFFFFFFF"/>
      <color rgb="FF003296"/>
      <color rgb="FF002060"/>
      <color rgb="FF274E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587375</xdr:colOff>
      <xdr:row>51</xdr:row>
      <xdr:rowOff>47625</xdr:rowOff>
    </xdr:from>
    <xdr:to>
      <xdr:col>12</xdr:col>
      <xdr:colOff>412750</xdr:colOff>
      <xdr:row>53</xdr:row>
      <xdr:rowOff>174625</xdr:rowOff>
    </xdr:to>
    <xdr:pic>
      <xdr:nvPicPr>
        <xdr:cNvPr id="3" name="logo_hvit">
          <a:extLst>
            <a:ext uri="{FF2B5EF4-FFF2-40B4-BE49-F238E27FC236}">
              <a16:creationId xmlns:a16="http://schemas.microsoft.com/office/drawing/2014/main" id="{953EAE6F-599B-8B05-6132-2C61BE30E78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0" y="10509250"/>
          <a:ext cx="2111375" cy="50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Automatiseringregnskap/Shared%20Documents/General/SR-bank%20q2%20-%20automatiseringsprosjekt%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y"/>
      <sheetName val="Konfigurasjon"/>
      <sheetName val="Input nøkkeltall kvartalsoversi"/>
      <sheetName val="Nøkkeltall"/>
      <sheetName val="Kvartalsoversikt"/>
      <sheetName val="Resultat"/>
      <sheetName val="Balanse"/>
      <sheetName val="Egenkapitalbevegelse"/>
      <sheetName val="Kontantstrømoppstilling"/>
      <sheetName val="Note 1"/>
      <sheetName val="Note 1 (eng)"/>
      <sheetName val="Note 2"/>
      <sheetName val="Note 2 (eng)"/>
      <sheetName val="Note 3 til 5"/>
      <sheetName val="Note 4"/>
      <sheetName val="Note 6"/>
      <sheetName val="Note 6 (2)"/>
      <sheetName val="Note 6 (3)"/>
      <sheetName val="Note 7"/>
      <sheetName val="Note 8"/>
      <sheetName val="Note 9"/>
      <sheetName val="Note 10"/>
      <sheetName val="Note 11"/>
      <sheetName val="Note 12 til 13"/>
      <sheetName val="Note 14"/>
      <sheetName val="Note 15"/>
      <sheetName val="Inneværende år mot kube"/>
      <sheetName val="Resultat mot fjoråret"/>
      <sheetName val="Balanse mot fjoråret"/>
      <sheetName val="Intern konsisten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6EEB6-6A67-4855-8B96-78B6D2A95220}">
  <dimension ref="B2:M56"/>
  <sheetViews>
    <sheetView showGridLines="0" tabSelected="1" workbookViewId="0">
      <selection activeCell="P23" sqref="P23"/>
    </sheetView>
  </sheetViews>
  <sheetFormatPr defaultColWidth="11.42578125" defaultRowHeight="15"/>
  <cols>
    <col min="1" max="1" width="4.5703125" customWidth="1"/>
  </cols>
  <sheetData>
    <row r="2" spans="2:13">
      <c r="B2" s="17"/>
      <c r="C2" s="17"/>
      <c r="D2" s="17"/>
      <c r="E2" s="17"/>
      <c r="F2" s="17"/>
      <c r="G2" s="17"/>
      <c r="H2" s="17"/>
      <c r="I2" s="17"/>
      <c r="J2" s="17"/>
      <c r="K2" s="17"/>
      <c r="L2" s="17"/>
      <c r="M2" s="17"/>
    </row>
    <row r="3" spans="2:13">
      <c r="B3" s="18"/>
      <c r="C3" s="18"/>
      <c r="D3" s="18"/>
      <c r="E3" s="18"/>
      <c r="F3" s="18"/>
      <c r="G3" s="18"/>
      <c r="H3" s="18"/>
      <c r="I3" s="18"/>
      <c r="J3" s="18"/>
      <c r="K3" s="18"/>
      <c r="L3" s="18"/>
      <c r="M3" s="18"/>
    </row>
    <row r="4" spans="2:13">
      <c r="B4" s="18"/>
      <c r="C4" s="18"/>
      <c r="D4" s="18"/>
      <c r="E4" s="18"/>
      <c r="F4" s="18"/>
      <c r="G4" s="18"/>
      <c r="H4" s="18"/>
      <c r="I4" s="18"/>
      <c r="J4" s="18"/>
      <c r="K4" s="18"/>
      <c r="L4" s="18"/>
      <c r="M4" s="18"/>
    </row>
    <row r="5" spans="2:13">
      <c r="B5" s="18"/>
      <c r="C5" s="18"/>
      <c r="D5" s="18"/>
      <c r="E5" s="18"/>
      <c r="F5" s="18"/>
      <c r="G5" s="18"/>
      <c r="H5" s="18"/>
      <c r="I5" s="18"/>
      <c r="J5" s="18"/>
      <c r="K5" s="18"/>
      <c r="L5" s="18"/>
      <c r="M5" s="18"/>
    </row>
    <row r="6" spans="2:13">
      <c r="B6" s="17"/>
      <c r="C6" s="17"/>
      <c r="D6" s="17"/>
      <c r="E6" s="17"/>
      <c r="F6" s="17"/>
      <c r="G6" s="17"/>
      <c r="H6" s="17"/>
      <c r="I6" s="17"/>
      <c r="J6" s="17"/>
      <c r="K6" s="17"/>
      <c r="L6" s="17"/>
      <c r="M6" s="17"/>
    </row>
    <row r="7" spans="2:13">
      <c r="B7" s="17"/>
      <c r="C7" s="17"/>
      <c r="D7" s="17"/>
      <c r="E7" s="17"/>
      <c r="F7" s="17"/>
      <c r="G7" s="17"/>
      <c r="H7" s="17"/>
      <c r="I7" s="17"/>
      <c r="J7" s="17"/>
      <c r="K7" s="17"/>
      <c r="L7" s="17"/>
      <c r="M7" s="17"/>
    </row>
    <row r="8" spans="2:13">
      <c r="B8" s="17"/>
      <c r="C8" s="17"/>
      <c r="D8" s="17"/>
      <c r="E8" s="17"/>
      <c r="F8" s="17"/>
      <c r="G8" s="17"/>
      <c r="H8" s="17"/>
      <c r="I8" s="17"/>
      <c r="J8" s="17"/>
      <c r="K8" s="17"/>
      <c r="L8" s="17"/>
      <c r="M8" s="17"/>
    </row>
    <row r="9" spans="2:13">
      <c r="B9" s="17"/>
      <c r="C9" s="17"/>
      <c r="D9" s="17"/>
      <c r="E9" s="17"/>
      <c r="F9" s="17"/>
      <c r="G9" s="17"/>
      <c r="H9" s="17"/>
      <c r="I9" s="17"/>
      <c r="J9" s="17"/>
      <c r="K9" s="17"/>
      <c r="L9" s="17"/>
      <c r="M9" s="17"/>
    </row>
    <row r="10" spans="2:13">
      <c r="B10" s="17"/>
      <c r="C10" s="17"/>
      <c r="D10" s="17"/>
      <c r="E10" s="17"/>
      <c r="F10" s="17"/>
      <c r="G10" s="17"/>
      <c r="H10" s="17"/>
      <c r="I10" s="17"/>
      <c r="J10" s="17"/>
      <c r="K10" s="17"/>
      <c r="L10" s="17"/>
      <c r="M10" s="17"/>
    </row>
    <row r="11" spans="2:13">
      <c r="B11" s="17"/>
      <c r="C11" s="17"/>
      <c r="D11" s="17"/>
      <c r="E11" s="17"/>
      <c r="F11" s="17"/>
      <c r="G11" s="17"/>
      <c r="H11" s="17"/>
      <c r="I11" s="17"/>
      <c r="J11" s="17"/>
      <c r="K11" s="17"/>
      <c r="L11" s="17"/>
      <c r="M11" s="17"/>
    </row>
    <row r="12" spans="2:13" ht="46.5">
      <c r="B12" s="283" t="s">
        <v>349</v>
      </c>
      <c r="C12" s="283"/>
      <c r="D12" s="283"/>
      <c r="E12" s="283"/>
      <c r="F12" s="283"/>
      <c r="G12" s="283"/>
      <c r="H12" s="283"/>
      <c r="I12" s="283"/>
      <c r="J12" s="283"/>
      <c r="K12" s="283"/>
      <c r="L12" s="283"/>
      <c r="M12" s="283"/>
    </row>
    <row r="13" spans="2:13">
      <c r="B13" s="18"/>
      <c r="C13" s="19"/>
      <c r="D13" s="19"/>
      <c r="E13" s="18"/>
      <c r="F13" s="18"/>
      <c r="G13" s="18"/>
      <c r="H13" s="18"/>
      <c r="I13" s="18"/>
      <c r="J13" s="18"/>
      <c r="K13" s="18"/>
      <c r="L13" s="18"/>
      <c r="M13" s="18"/>
    </row>
    <row r="14" spans="2:13">
      <c r="B14" s="18"/>
      <c r="C14" s="19"/>
      <c r="D14" s="19"/>
      <c r="E14" s="18"/>
      <c r="F14" s="18"/>
      <c r="G14" s="18"/>
      <c r="H14" s="18"/>
      <c r="I14" s="18"/>
      <c r="J14" s="18"/>
      <c r="K14" s="18"/>
      <c r="L14" s="18"/>
      <c r="M14" s="18"/>
    </row>
    <row r="15" spans="2:13" ht="36">
      <c r="B15" s="284" t="s">
        <v>0</v>
      </c>
      <c r="C15" s="284"/>
      <c r="D15" s="284"/>
      <c r="E15" s="284"/>
      <c r="F15" s="284"/>
      <c r="G15" s="284"/>
      <c r="H15" s="284"/>
      <c r="I15" s="284"/>
      <c r="J15" s="284"/>
      <c r="K15" s="284"/>
      <c r="L15" s="284"/>
      <c r="M15" s="284"/>
    </row>
    <row r="16" spans="2:13">
      <c r="B16" s="18"/>
      <c r="C16" s="18"/>
      <c r="D16" s="18"/>
      <c r="E16" s="18"/>
      <c r="F16" s="18"/>
      <c r="G16" s="18"/>
      <c r="H16" s="18"/>
      <c r="I16" s="18"/>
      <c r="J16" s="18"/>
      <c r="K16" s="18"/>
      <c r="L16" s="18"/>
      <c r="M16" s="18"/>
    </row>
    <row r="17" spans="2:13">
      <c r="B17" s="18"/>
      <c r="C17" s="18"/>
      <c r="D17" s="18"/>
      <c r="E17" s="18"/>
      <c r="F17" s="18"/>
      <c r="G17" s="18"/>
      <c r="H17" s="18"/>
      <c r="I17" s="18"/>
      <c r="J17" s="18"/>
      <c r="K17" s="18"/>
      <c r="L17" s="18"/>
      <c r="M17" s="18"/>
    </row>
    <row r="18" spans="2:13" ht="21">
      <c r="B18" s="285" t="s">
        <v>1</v>
      </c>
      <c r="C18" s="285"/>
      <c r="D18" s="285"/>
      <c r="E18" s="285"/>
      <c r="F18" s="285"/>
      <c r="G18" s="285"/>
      <c r="H18" s="285"/>
      <c r="I18" s="285"/>
      <c r="J18" s="285"/>
      <c r="K18" s="285"/>
      <c r="L18" s="285"/>
      <c r="M18" s="285"/>
    </row>
    <row r="19" spans="2:13">
      <c r="B19" s="18"/>
      <c r="C19" s="18"/>
      <c r="D19" s="18"/>
      <c r="E19" s="18"/>
      <c r="F19" s="18"/>
      <c r="G19" s="18"/>
      <c r="H19" s="18"/>
      <c r="I19" s="18"/>
      <c r="J19" s="18"/>
      <c r="K19" s="18"/>
      <c r="L19" s="18"/>
      <c r="M19" s="18"/>
    </row>
    <row r="20" spans="2:13">
      <c r="B20" s="18"/>
      <c r="C20" s="18"/>
      <c r="D20" s="18"/>
      <c r="E20" s="18"/>
      <c r="F20" s="18"/>
      <c r="G20" s="18"/>
      <c r="H20" s="18"/>
      <c r="I20" s="18"/>
      <c r="J20" s="18"/>
      <c r="K20" s="18"/>
      <c r="L20" s="18"/>
      <c r="M20" s="18"/>
    </row>
    <row r="21" spans="2:13">
      <c r="B21" s="18"/>
      <c r="C21" s="18"/>
      <c r="D21" s="18"/>
      <c r="E21" s="18"/>
      <c r="F21" s="18"/>
      <c r="G21" s="18"/>
      <c r="H21" s="18"/>
      <c r="I21" s="18"/>
      <c r="J21" s="18"/>
      <c r="K21" s="18"/>
      <c r="L21" s="18"/>
      <c r="M21" s="18"/>
    </row>
    <row r="22" spans="2:13">
      <c r="B22" s="18"/>
      <c r="C22" s="18"/>
      <c r="D22" s="18"/>
      <c r="E22" s="18"/>
      <c r="F22" s="18"/>
      <c r="G22" s="18"/>
      <c r="H22" s="18"/>
      <c r="I22" s="18"/>
      <c r="J22" s="18"/>
      <c r="K22" s="18"/>
      <c r="L22" s="18"/>
      <c r="M22" s="18"/>
    </row>
    <row r="23" spans="2:13">
      <c r="B23" s="18"/>
      <c r="C23" s="18"/>
      <c r="D23" s="18"/>
      <c r="E23" s="18"/>
      <c r="F23" s="18"/>
      <c r="G23" s="18"/>
      <c r="H23" s="18"/>
      <c r="I23" s="18"/>
      <c r="J23" s="18"/>
      <c r="K23" s="18"/>
      <c r="L23" s="18"/>
      <c r="M23" s="18"/>
    </row>
    <row r="24" spans="2:13">
      <c r="B24" s="18"/>
      <c r="C24" s="18"/>
      <c r="D24" s="18"/>
      <c r="E24" s="18"/>
      <c r="F24" s="18"/>
      <c r="G24" s="18"/>
      <c r="H24" s="18"/>
      <c r="I24" s="18"/>
      <c r="J24" s="18"/>
      <c r="K24" s="18"/>
      <c r="L24" s="18"/>
      <c r="M24" s="18"/>
    </row>
    <row r="25" spans="2:13">
      <c r="B25" s="18"/>
      <c r="C25" s="18"/>
      <c r="D25" s="18"/>
      <c r="E25" s="18"/>
      <c r="F25" s="18"/>
      <c r="G25" s="18"/>
      <c r="H25" s="18"/>
      <c r="I25" s="18"/>
      <c r="J25" s="18"/>
      <c r="K25" s="18"/>
      <c r="L25" s="18"/>
      <c r="M25" s="18"/>
    </row>
    <row r="26" spans="2:13">
      <c r="B26" s="18"/>
      <c r="C26" s="18"/>
      <c r="D26" s="18"/>
      <c r="E26" s="18"/>
      <c r="F26" s="18"/>
      <c r="G26" s="18"/>
      <c r="H26" s="18"/>
      <c r="I26" s="18"/>
      <c r="J26" s="18"/>
      <c r="K26" s="18"/>
      <c r="L26" s="18"/>
      <c r="M26" s="18"/>
    </row>
    <row r="27" spans="2:13">
      <c r="B27" s="18"/>
      <c r="C27" s="18"/>
      <c r="D27" s="18"/>
      <c r="E27" s="18"/>
      <c r="F27" s="18"/>
      <c r="G27" s="18"/>
      <c r="H27" s="18"/>
      <c r="I27" s="18"/>
      <c r="J27" s="18"/>
      <c r="K27" s="18"/>
      <c r="L27" s="18"/>
      <c r="M27" s="18"/>
    </row>
    <row r="28" spans="2:13">
      <c r="B28" s="18"/>
      <c r="C28" s="18"/>
      <c r="D28" s="18"/>
      <c r="E28" s="18"/>
      <c r="F28" s="18"/>
      <c r="G28" s="18"/>
      <c r="H28" s="18"/>
      <c r="I28" s="18"/>
      <c r="J28" s="18"/>
      <c r="K28" s="18"/>
      <c r="L28" s="18"/>
      <c r="M28" s="18"/>
    </row>
    <row r="29" spans="2:13">
      <c r="B29" s="18"/>
      <c r="C29" s="18"/>
      <c r="D29" s="18"/>
      <c r="E29" s="18"/>
      <c r="F29" s="18"/>
      <c r="G29" s="18"/>
      <c r="H29" s="18"/>
      <c r="I29" s="18"/>
      <c r="J29" s="18"/>
      <c r="K29" s="18"/>
      <c r="L29" s="18"/>
      <c r="M29" s="18"/>
    </row>
    <row r="30" spans="2:13">
      <c r="B30" s="18"/>
      <c r="C30" s="18"/>
      <c r="D30" s="18"/>
      <c r="E30" s="18"/>
      <c r="F30" s="18"/>
      <c r="G30" s="18"/>
      <c r="H30" s="18"/>
      <c r="I30" s="18"/>
      <c r="J30" s="18"/>
      <c r="K30" s="18"/>
      <c r="L30" s="18"/>
      <c r="M30" s="18"/>
    </row>
    <row r="31" spans="2:13">
      <c r="B31" s="18"/>
      <c r="C31" s="18"/>
      <c r="D31" s="18"/>
      <c r="E31" s="18"/>
      <c r="F31" s="18"/>
      <c r="G31" s="18"/>
      <c r="H31" s="18"/>
      <c r="I31" s="18"/>
      <c r="J31" s="18"/>
      <c r="K31" s="18"/>
      <c r="L31" s="18"/>
      <c r="M31" s="18"/>
    </row>
    <row r="32" spans="2:13">
      <c r="B32" s="18"/>
      <c r="C32" s="18"/>
      <c r="D32" s="18"/>
      <c r="E32" s="18"/>
      <c r="F32" s="18"/>
      <c r="G32" s="18"/>
      <c r="H32" s="18"/>
      <c r="I32" s="18"/>
      <c r="J32" s="18"/>
      <c r="K32" s="18"/>
      <c r="L32" s="18"/>
      <c r="M32" s="18"/>
    </row>
    <row r="33" spans="2:13">
      <c r="B33" s="18"/>
      <c r="C33" s="18"/>
      <c r="D33" s="18"/>
      <c r="E33" s="18"/>
      <c r="F33" s="18"/>
      <c r="G33" s="18"/>
      <c r="H33" s="18"/>
      <c r="I33" s="18"/>
      <c r="J33" s="18"/>
      <c r="K33" s="18"/>
      <c r="L33" s="18"/>
      <c r="M33" s="18"/>
    </row>
    <row r="34" spans="2:13">
      <c r="B34" s="18"/>
      <c r="C34" s="18"/>
      <c r="D34" s="18"/>
      <c r="E34" s="18"/>
      <c r="F34" s="18"/>
      <c r="G34" s="18"/>
      <c r="H34" s="18"/>
      <c r="I34" s="18"/>
      <c r="J34" s="18"/>
      <c r="K34" s="18"/>
      <c r="L34" s="18"/>
      <c r="M34" s="18"/>
    </row>
    <row r="35" spans="2:13">
      <c r="B35" s="18"/>
      <c r="C35" s="18"/>
      <c r="D35" s="18"/>
      <c r="E35" s="18"/>
      <c r="F35" s="18"/>
      <c r="G35" s="18"/>
      <c r="H35" s="18"/>
      <c r="I35" s="18"/>
      <c r="J35" s="18"/>
      <c r="K35" s="18"/>
      <c r="L35" s="18"/>
      <c r="M35" s="18"/>
    </row>
    <row r="36" spans="2:13">
      <c r="B36" s="18"/>
      <c r="C36" s="18"/>
      <c r="D36" s="18"/>
      <c r="E36" s="18"/>
      <c r="F36" s="18"/>
      <c r="G36" s="18"/>
      <c r="H36" s="18"/>
      <c r="I36" s="18"/>
      <c r="J36" s="18"/>
      <c r="K36" s="18"/>
      <c r="L36" s="18"/>
      <c r="M36" s="18"/>
    </row>
    <row r="37" spans="2:13">
      <c r="B37" s="18"/>
      <c r="C37" s="18"/>
      <c r="D37" s="18"/>
      <c r="E37" s="18"/>
      <c r="F37" s="18"/>
      <c r="G37" s="18"/>
      <c r="H37" s="18"/>
      <c r="I37" s="18"/>
      <c r="J37" s="18"/>
      <c r="K37" s="18"/>
      <c r="L37" s="18"/>
      <c r="M37" s="18"/>
    </row>
    <row r="38" spans="2:13">
      <c r="B38" s="18"/>
      <c r="C38" s="18"/>
      <c r="D38" s="18"/>
      <c r="E38" s="18"/>
      <c r="F38" s="18"/>
      <c r="G38" s="18"/>
      <c r="H38" s="18"/>
      <c r="I38" s="18"/>
      <c r="J38" s="18"/>
      <c r="K38" s="18"/>
      <c r="L38" s="18"/>
      <c r="M38" s="18"/>
    </row>
    <row r="39" spans="2:13">
      <c r="B39" s="18"/>
      <c r="C39" s="18"/>
      <c r="D39" s="18"/>
      <c r="E39" s="18"/>
      <c r="F39" s="18"/>
      <c r="G39" s="18"/>
      <c r="H39" s="18"/>
      <c r="I39" s="18"/>
      <c r="J39" s="18"/>
      <c r="K39" s="18"/>
      <c r="L39" s="18"/>
      <c r="M39" s="18"/>
    </row>
    <row r="40" spans="2:13">
      <c r="B40" s="18"/>
      <c r="C40" s="18"/>
      <c r="D40" s="18"/>
      <c r="E40" s="18"/>
      <c r="F40" s="18"/>
      <c r="G40" s="18"/>
      <c r="H40" s="18"/>
      <c r="I40" s="18"/>
      <c r="J40" s="18"/>
      <c r="K40" s="18"/>
      <c r="L40" s="18"/>
      <c r="M40" s="18"/>
    </row>
    <row r="41" spans="2:13">
      <c r="B41" s="18"/>
      <c r="C41" s="18"/>
      <c r="D41" s="18"/>
      <c r="E41" s="18"/>
      <c r="F41" s="18"/>
      <c r="G41" s="18"/>
      <c r="H41" s="18"/>
      <c r="I41" s="18"/>
      <c r="J41" s="18"/>
      <c r="K41" s="18"/>
      <c r="L41" s="18"/>
      <c r="M41" s="18"/>
    </row>
    <row r="42" spans="2:13">
      <c r="B42" s="18"/>
      <c r="C42" s="18"/>
      <c r="D42" s="18"/>
      <c r="E42" s="18"/>
      <c r="F42" s="18"/>
      <c r="G42" s="18"/>
      <c r="H42" s="18"/>
      <c r="I42" s="18"/>
      <c r="J42" s="18"/>
      <c r="K42" s="18"/>
      <c r="L42" s="18"/>
      <c r="M42" s="18"/>
    </row>
    <row r="43" spans="2:13">
      <c r="B43" s="18"/>
      <c r="C43" s="18"/>
      <c r="D43" s="18"/>
      <c r="E43" s="18"/>
      <c r="F43" s="18"/>
      <c r="G43" s="18"/>
      <c r="H43" s="18"/>
      <c r="I43" s="18"/>
      <c r="J43" s="18"/>
      <c r="K43" s="18"/>
      <c r="L43" s="18"/>
      <c r="M43" s="18"/>
    </row>
    <row r="44" spans="2:13">
      <c r="B44" s="18"/>
      <c r="C44" s="18"/>
      <c r="D44" s="18"/>
      <c r="E44" s="18"/>
      <c r="F44" s="18"/>
      <c r="G44" s="18"/>
      <c r="H44" s="18"/>
      <c r="I44" s="18"/>
      <c r="J44" s="18"/>
      <c r="K44" s="18"/>
      <c r="L44" s="18"/>
      <c r="M44" s="18"/>
    </row>
    <row r="45" spans="2:13">
      <c r="B45" s="18"/>
      <c r="C45" s="18"/>
      <c r="D45" s="18"/>
      <c r="E45" s="18"/>
      <c r="F45" s="18"/>
      <c r="G45" s="18"/>
      <c r="H45" s="18"/>
      <c r="I45" s="18"/>
      <c r="J45" s="18"/>
      <c r="K45" s="18"/>
      <c r="L45" s="18"/>
      <c r="M45" s="18"/>
    </row>
    <row r="46" spans="2:13">
      <c r="B46" s="18"/>
      <c r="C46" s="18"/>
      <c r="D46" s="18"/>
      <c r="E46" s="18"/>
      <c r="F46" s="18"/>
      <c r="G46" s="18"/>
      <c r="H46" s="18"/>
      <c r="I46" s="18"/>
      <c r="J46" s="18"/>
      <c r="K46" s="18"/>
      <c r="L46" s="18"/>
      <c r="M46" s="18"/>
    </row>
    <row r="47" spans="2:13">
      <c r="B47" s="18"/>
      <c r="C47" s="18"/>
      <c r="D47" s="18"/>
      <c r="E47" s="18"/>
      <c r="F47" s="18"/>
      <c r="G47" s="18"/>
      <c r="H47" s="18"/>
      <c r="I47" s="18"/>
      <c r="J47" s="18"/>
      <c r="K47" s="18"/>
      <c r="L47" s="18"/>
      <c r="M47" s="18"/>
    </row>
    <row r="48" spans="2:13">
      <c r="B48" s="18"/>
      <c r="C48" s="18"/>
      <c r="D48" s="18"/>
      <c r="E48" s="18"/>
      <c r="F48" s="18"/>
      <c r="G48" s="18"/>
      <c r="H48" s="18"/>
      <c r="I48" s="18"/>
      <c r="J48" s="18"/>
      <c r="K48" s="18"/>
      <c r="L48" s="18"/>
      <c r="M48" s="18"/>
    </row>
    <row r="49" spans="2:13">
      <c r="B49" s="18"/>
      <c r="C49" s="18"/>
      <c r="D49" s="18"/>
      <c r="E49" s="18"/>
      <c r="F49" s="18"/>
      <c r="G49" s="18"/>
      <c r="H49" s="18"/>
      <c r="I49" s="18"/>
      <c r="J49" s="18"/>
      <c r="K49" s="18"/>
      <c r="L49" s="18"/>
      <c r="M49" s="18"/>
    </row>
    <row r="50" spans="2:13">
      <c r="B50" s="18"/>
      <c r="C50" s="18"/>
      <c r="D50" s="18"/>
      <c r="E50" s="18"/>
      <c r="F50" s="18"/>
      <c r="G50" s="18"/>
      <c r="H50" s="18"/>
      <c r="I50" s="18"/>
      <c r="J50" s="18"/>
      <c r="K50" s="18"/>
      <c r="L50" s="18"/>
      <c r="M50" s="18"/>
    </row>
    <row r="51" spans="2:13">
      <c r="B51" s="18"/>
      <c r="C51" s="18"/>
      <c r="D51" s="18"/>
      <c r="E51" s="18"/>
      <c r="F51" s="18"/>
      <c r="G51" s="18"/>
      <c r="H51" s="18"/>
      <c r="I51" s="18"/>
      <c r="J51" s="18"/>
      <c r="K51" s="18"/>
      <c r="L51" s="18"/>
      <c r="M51" s="18"/>
    </row>
    <row r="52" spans="2:13">
      <c r="B52" s="18"/>
      <c r="C52" s="18"/>
      <c r="D52" s="18"/>
      <c r="E52" s="18"/>
      <c r="F52" s="18"/>
      <c r="G52" s="18"/>
      <c r="H52" s="18"/>
      <c r="I52" s="18"/>
      <c r="J52" s="18"/>
      <c r="K52" s="18"/>
      <c r="L52" s="18"/>
      <c r="M52" s="18"/>
    </row>
    <row r="53" spans="2:13">
      <c r="B53" s="18"/>
      <c r="C53" s="18"/>
      <c r="D53" s="18"/>
      <c r="E53" s="18"/>
      <c r="F53" s="18"/>
      <c r="G53" s="18"/>
      <c r="H53" s="18"/>
      <c r="I53" s="18"/>
      <c r="J53" s="18"/>
      <c r="K53" s="18"/>
      <c r="L53" s="18"/>
      <c r="M53" s="18"/>
    </row>
    <row r="54" spans="2:13">
      <c r="B54" s="18"/>
      <c r="C54" s="18"/>
      <c r="D54" s="18"/>
      <c r="E54" s="18"/>
      <c r="F54" s="18"/>
      <c r="G54" s="18"/>
      <c r="H54" s="18"/>
      <c r="I54" s="18"/>
      <c r="J54" s="18"/>
      <c r="K54" s="18"/>
      <c r="L54" s="18"/>
      <c r="M54" s="18"/>
    </row>
    <row r="55" spans="2:13">
      <c r="B55" s="18"/>
      <c r="C55" s="18"/>
      <c r="D55" s="18"/>
      <c r="E55" s="18"/>
      <c r="F55" s="18"/>
      <c r="G55" s="18"/>
      <c r="H55" s="18"/>
      <c r="I55" s="18"/>
      <c r="J55" s="18"/>
      <c r="K55" s="18"/>
      <c r="L55" s="18"/>
      <c r="M55" s="18"/>
    </row>
    <row r="56" spans="2:13">
      <c r="B56" s="18"/>
      <c r="C56" s="18"/>
      <c r="D56" s="18"/>
      <c r="E56" s="18"/>
      <c r="F56" s="18"/>
      <c r="G56" s="18"/>
      <c r="H56" s="18"/>
      <c r="I56" s="18"/>
      <c r="J56" s="18"/>
      <c r="K56" s="18"/>
      <c r="L56" s="18"/>
      <c r="M56" s="18"/>
    </row>
  </sheetData>
  <mergeCells count="3">
    <mergeCell ref="B12:M12"/>
    <mergeCell ref="B15:M15"/>
    <mergeCell ref="B18:M18"/>
  </mergeCells>
  <pageMargins left="0.7" right="0.7" top="0.75" bottom="0.75" header="0.3" footer="0.3"/>
  <pageSetup paperSize="9" scale="6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ABEDF-92C5-4D7B-B8C6-BBF2B7C7AB0D}">
  <dimension ref="A2:J27"/>
  <sheetViews>
    <sheetView showGridLines="0" workbookViewId="0">
      <selection activeCell="D20" sqref="D20"/>
    </sheetView>
  </sheetViews>
  <sheetFormatPr defaultColWidth="11.42578125" defaultRowHeight="15"/>
  <cols>
    <col min="1" max="1" width="13.28515625" customWidth="1"/>
  </cols>
  <sheetData>
    <row r="2" spans="1:10" ht="23.25">
      <c r="A2" s="23" t="s">
        <v>2</v>
      </c>
      <c r="B2" s="11"/>
      <c r="C2" s="11"/>
      <c r="D2" s="11"/>
      <c r="E2" s="11"/>
      <c r="F2" s="11"/>
      <c r="G2" s="11"/>
      <c r="H2" s="11"/>
      <c r="I2" s="11"/>
      <c r="J2" s="11"/>
    </row>
    <row r="4" spans="1:10">
      <c r="A4" s="22" t="s">
        <v>3</v>
      </c>
    </row>
    <row r="5" spans="1:10">
      <c r="A5" t="s">
        <v>4</v>
      </c>
      <c r="E5" t="s">
        <v>5</v>
      </c>
    </row>
    <row r="6" spans="1:10">
      <c r="A6" t="s">
        <v>6</v>
      </c>
      <c r="E6" t="s">
        <v>7</v>
      </c>
    </row>
    <row r="8" spans="1:10" ht="21">
      <c r="A8" s="21" t="s">
        <v>8</v>
      </c>
      <c r="B8" s="11"/>
      <c r="C8" s="11"/>
      <c r="D8" s="11"/>
      <c r="E8" s="11"/>
      <c r="F8" s="11"/>
      <c r="G8" s="11"/>
      <c r="H8" s="11"/>
      <c r="I8" s="11"/>
      <c r="J8" s="11"/>
    </row>
    <row r="10" spans="1:10">
      <c r="A10" t="s">
        <v>9</v>
      </c>
      <c r="C10" t="s">
        <v>10</v>
      </c>
    </row>
    <row r="11" spans="1:10">
      <c r="C11" t="s">
        <v>11</v>
      </c>
    </row>
    <row r="12" spans="1:10">
      <c r="A12" t="s">
        <v>12</v>
      </c>
      <c r="C12" t="s">
        <v>13</v>
      </c>
    </row>
    <row r="15" spans="1:10" ht="21">
      <c r="A15" s="21" t="s">
        <v>14</v>
      </c>
      <c r="B15" s="11"/>
      <c r="C15" s="11"/>
      <c r="D15" s="11"/>
      <c r="E15" s="11"/>
      <c r="F15" s="11"/>
      <c r="G15" s="11"/>
      <c r="H15" s="11"/>
      <c r="I15" s="11"/>
      <c r="J15" s="11"/>
    </row>
    <row r="16" spans="1:10">
      <c r="A16" t="s">
        <v>15</v>
      </c>
    </row>
    <row r="22" spans="1:1">
      <c r="A22" s="20"/>
    </row>
    <row r="23" spans="1:1">
      <c r="A23" s="20"/>
    </row>
    <row r="24" spans="1:1">
      <c r="A24" s="20"/>
    </row>
    <row r="25" spans="1:1">
      <c r="A25" s="20"/>
    </row>
    <row r="26" spans="1:1">
      <c r="A26" s="20"/>
    </row>
    <row r="27" spans="1:1">
      <c r="A27" s="20"/>
    </row>
  </sheetData>
  <pageMargins left="0.7" right="0.7" top="0.75" bottom="0.75" header="0.3" footer="0.3"/>
  <pageSetup paperSize="9" scale="63" fitToHeight="0" orientation="portrait" r:id="rId1"/>
  <headerFooter>
    <oddHeader xml:space="preserve">&amp;RFactbook - SpareBank 1 SR-Bank Group </oddHeader>
    <oddFooter>&amp;R&amp;P av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B6437-5839-40E0-B9A6-12D11576B1DA}">
  <dimension ref="B2:H59"/>
  <sheetViews>
    <sheetView showGridLines="0" workbookViewId="0">
      <selection activeCell="C36" sqref="C36"/>
    </sheetView>
  </sheetViews>
  <sheetFormatPr defaultColWidth="11.42578125" defaultRowHeight="15"/>
  <cols>
    <col min="1" max="1" width="4.28515625" customWidth="1"/>
    <col min="2" max="2" width="7.42578125" customWidth="1"/>
    <col min="3" max="3" width="104.5703125" customWidth="1"/>
  </cols>
  <sheetData>
    <row r="2" spans="2:8" ht="18.75">
      <c r="B2" s="26" t="s">
        <v>16</v>
      </c>
    </row>
    <row r="3" spans="2:8" ht="13.5" customHeight="1">
      <c r="B3" s="26"/>
    </row>
    <row r="4" spans="2:8" ht="99" customHeight="1">
      <c r="B4" s="286" t="s">
        <v>17</v>
      </c>
      <c r="C4" s="286"/>
    </row>
    <row r="5" spans="2:8" ht="13.5" customHeight="1">
      <c r="B5" s="26"/>
    </row>
    <row r="6" spans="2:8">
      <c r="B6" s="25" t="s">
        <v>18</v>
      </c>
    </row>
    <row r="7" spans="2:8">
      <c r="B7" s="24" t="s">
        <v>19</v>
      </c>
      <c r="C7" t="s">
        <v>20</v>
      </c>
    </row>
    <row r="8" spans="2:8">
      <c r="B8" s="24" t="s">
        <v>21</v>
      </c>
      <c r="C8" t="s">
        <v>22</v>
      </c>
    </row>
    <row r="9" spans="2:8">
      <c r="B9" s="24" t="s">
        <v>23</v>
      </c>
      <c r="C9" t="s">
        <v>24</v>
      </c>
    </row>
    <row r="10" spans="2:8">
      <c r="B10" s="24" t="s">
        <v>25</v>
      </c>
      <c r="C10" t="s">
        <v>26</v>
      </c>
    </row>
    <row r="11" spans="2:8">
      <c r="B11" s="24" t="s">
        <v>27</v>
      </c>
      <c r="C11" t="s">
        <v>28</v>
      </c>
    </row>
    <row r="12" spans="2:8">
      <c r="B12" s="24" t="s">
        <v>29</v>
      </c>
      <c r="C12" t="s">
        <v>30</v>
      </c>
    </row>
    <row r="13" spans="2:8">
      <c r="B13" s="24" t="s">
        <v>31</v>
      </c>
      <c r="C13" t="s">
        <v>32</v>
      </c>
    </row>
    <row r="14" spans="2:8">
      <c r="B14" s="24"/>
    </row>
    <row r="15" spans="2:8">
      <c r="B15" s="25" t="s">
        <v>33</v>
      </c>
    </row>
    <row r="16" spans="2:8">
      <c r="B16" s="24" t="s">
        <v>34</v>
      </c>
      <c r="C16" t="s">
        <v>35</v>
      </c>
      <c r="H16" s="235"/>
    </row>
    <row r="17" spans="2:8">
      <c r="B17" s="24" t="s">
        <v>36</v>
      </c>
      <c r="C17" t="s">
        <v>37</v>
      </c>
      <c r="H17" s="235"/>
    </row>
    <row r="18" spans="2:8">
      <c r="B18" s="24" t="s">
        <v>38</v>
      </c>
      <c r="C18" t="s">
        <v>39</v>
      </c>
      <c r="H18" s="235"/>
    </row>
    <row r="19" spans="2:8">
      <c r="B19" s="24" t="s">
        <v>40</v>
      </c>
      <c r="C19" t="s">
        <v>41</v>
      </c>
      <c r="H19" s="235"/>
    </row>
    <row r="20" spans="2:8">
      <c r="B20" s="24" t="s">
        <v>42</v>
      </c>
      <c r="C20" t="s">
        <v>43</v>
      </c>
      <c r="H20" s="235"/>
    </row>
    <row r="21" spans="2:8">
      <c r="B21" s="24" t="s">
        <v>44</v>
      </c>
      <c r="C21" t="s">
        <v>45</v>
      </c>
      <c r="H21" s="235"/>
    </row>
    <row r="22" spans="2:8">
      <c r="B22" s="24" t="s">
        <v>46</v>
      </c>
      <c r="C22" t="s">
        <v>47</v>
      </c>
      <c r="H22" s="235"/>
    </row>
    <row r="23" spans="2:8">
      <c r="B23" s="24" t="s">
        <v>48</v>
      </c>
      <c r="C23" t="s">
        <v>49</v>
      </c>
      <c r="H23" s="235"/>
    </row>
    <row r="24" spans="2:8">
      <c r="B24" s="24" t="s">
        <v>50</v>
      </c>
      <c r="C24" t="s">
        <v>51</v>
      </c>
      <c r="H24" s="235"/>
    </row>
    <row r="25" spans="2:8">
      <c r="B25" s="24"/>
      <c r="H25" s="235"/>
    </row>
    <row r="26" spans="2:8">
      <c r="B26" s="25" t="s">
        <v>52</v>
      </c>
    </row>
    <row r="27" spans="2:8">
      <c r="B27" s="24" t="s">
        <v>53</v>
      </c>
      <c r="C27" t="s">
        <v>54</v>
      </c>
    </row>
    <row r="28" spans="2:8">
      <c r="B28" s="24" t="s">
        <v>55</v>
      </c>
      <c r="C28" t="s">
        <v>56</v>
      </c>
    </row>
    <row r="30" spans="2:8">
      <c r="B30" s="25" t="s">
        <v>57</v>
      </c>
    </row>
    <row r="31" spans="2:8">
      <c r="B31" s="24" t="s">
        <v>58</v>
      </c>
      <c r="C31" t="s">
        <v>59</v>
      </c>
    </row>
    <row r="32" spans="2:8">
      <c r="B32" s="24"/>
    </row>
    <row r="33" spans="2:3">
      <c r="B33" s="25" t="s">
        <v>60</v>
      </c>
    </row>
    <row r="34" spans="2:3">
      <c r="B34" s="24" t="s">
        <v>61</v>
      </c>
      <c r="C34" t="s">
        <v>20</v>
      </c>
    </row>
    <row r="35" spans="2:3">
      <c r="B35" s="24" t="s">
        <v>62</v>
      </c>
      <c r="C35" t="s">
        <v>24</v>
      </c>
    </row>
    <row r="59" spans="3:3">
      <c r="C59" s="9"/>
    </row>
  </sheetData>
  <mergeCells count="1">
    <mergeCell ref="B4:C4"/>
  </mergeCells>
  <pageMargins left="0.7" right="0.7" top="0.75" bottom="0.75" header="0.3" footer="0.3"/>
  <pageSetup paperSize="9" scale="63" fitToHeight="0" orientation="portrait" r:id="rId1"/>
  <headerFooter>
    <oddHeader xml:space="preserve">&amp;RFactbook - SpareBank 1 SR-Bank Group </oddHeader>
    <oddFooter>&amp;R&amp;P av &amp;N</oddFooter>
  </headerFooter>
  <ignoredErrors>
    <ignoredError sqref="B31 B27:B28 B18:B24"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B3715-7499-4CDB-8E76-D9A2F4F0A23A}">
  <dimension ref="B1:CW159"/>
  <sheetViews>
    <sheetView showGridLines="0" workbookViewId="0">
      <selection activeCell="B57" sqref="B57"/>
    </sheetView>
  </sheetViews>
  <sheetFormatPr defaultColWidth="9.140625" defaultRowHeight="15"/>
  <cols>
    <col min="1" max="1" width="4.28515625" customWidth="1"/>
    <col min="2" max="2" width="56.28515625" customWidth="1"/>
    <col min="3" max="6" width="19.5703125" customWidth="1"/>
    <col min="7" max="7" width="18.85546875" customWidth="1"/>
    <col min="8" max="8" width="20.5703125" customWidth="1"/>
    <col min="9" max="9" width="18.85546875" customWidth="1"/>
    <col min="10" max="10" width="22.28515625" customWidth="1"/>
    <col min="11" max="17" width="19.5703125" customWidth="1"/>
  </cols>
  <sheetData>
    <row r="1" spans="2:16">
      <c r="O1" s="54"/>
    </row>
    <row r="2" spans="2:16" ht="23.25">
      <c r="B2" s="203" t="s">
        <v>63</v>
      </c>
    </row>
    <row r="3" spans="2:16">
      <c r="B3" s="65" t="s">
        <v>64</v>
      </c>
    </row>
    <row r="6" spans="2:16" ht="18.75">
      <c r="B6" s="28" t="s">
        <v>65</v>
      </c>
    </row>
    <row r="7" spans="2:16">
      <c r="B7" s="65"/>
    </row>
    <row r="8" spans="2:16">
      <c r="B8" s="65"/>
      <c r="C8" s="287" t="s">
        <v>66</v>
      </c>
      <c r="D8" s="287"/>
      <c r="E8" s="287"/>
      <c r="F8" s="287"/>
      <c r="G8" s="287"/>
      <c r="H8" s="287"/>
      <c r="I8" s="287"/>
      <c r="J8" s="287"/>
      <c r="K8" s="288">
        <v>2023</v>
      </c>
      <c r="L8" s="288"/>
      <c r="M8" s="288"/>
      <c r="N8" s="288"/>
      <c r="O8" s="288"/>
      <c r="P8" s="288"/>
    </row>
    <row r="9" spans="2:16">
      <c r="C9" s="66"/>
      <c r="D9" s="287" t="s">
        <v>67</v>
      </c>
      <c r="E9" s="287"/>
      <c r="F9" s="287"/>
      <c r="G9" s="287"/>
      <c r="H9" s="287" t="s">
        <v>68</v>
      </c>
      <c r="I9" s="287"/>
      <c r="J9" s="287"/>
      <c r="K9" s="12"/>
      <c r="L9" s="288" t="s">
        <v>67</v>
      </c>
      <c r="M9" s="288"/>
      <c r="N9" s="288"/>
      <c r="O9" s="288"/>
      <c r="P9" s="96" t="s">
        <v>68</v>
      </c>
    </row>
    <row r="10" spans="2:16" ht="84.75" customHeight="1">
      <c r="B10" s="12" t="s">
        <v>69</v>
      </c>
      <c r="C10" s="138" t="s">
        <v>70</v>
      </c>
      <c r="D10" s="138" t="s">
        <v>71</v>
      </c>
      <c r="E10" s="138" t="s">
        <v>72</v>
      </c>
      <c r="F10" s="138" t="s">
        <v>73</v>
      </c>
      <c r="G10" s="138" t="s">
        <v>74</v>
      </c>
      <c r="H10" s="138" t="s">
        <v>71</v>
      </c>
      <c r="I10" s="138" t="s">
        <v>72</v>
      </c>
      <c r="J10" s="138" t="s">
        <v>74</v>
      </c>
      <c r="K10" s="148" t="s">
        <v>75</v>
      </c>
      <c r="L10" s="148" t="s">
        <v>71</v>
      </c>
      <c r="M10" s="148" t="s">
        <v>76</v>
      </c>
      <c r="N10" s="213" t="s">
        <v>73</v>
      </c>
      <c r="O10" s="213" t="s">
        <v>74</v>
      </c>
      <c r="P10" s="148" t="s">
        <v>74</v>
      </c>
    </row>
    <row r="11" spans="2:16" ht="15.75" thickBot="1">
      <c r="B11" t="s">
        <v>77</v>
      </c>
      <c r="C11" s="67">
        <v>5408</v>
      </c>
      <c r="D11" s="81">
        <v>290</v>
      </c>
      <c r="E11" s="92">
        <f t="shared" ref="E11:E25" si="0">D11/$D$26</f>
        <v>0.24493243243243243</v>
      </c>
      <c r="F11" s="80">
        <v>4.0245071414544693</v>
      </c>
      <c r="G11" s="80">
        <v>54.155725441168336</v>
      </c>
      <c r="H11" s="80">
        <v>131.68652216216915</v>
      </c>
      <c r="I11" s="92">
        <v>6.1633659205241928E-2</v>
      </c>
      <c r="J11" s="80">
        <v>24.592591677266764</v>
      </c>
      <c r="K11" s="68">
        <v>4924</v>
      </c>
      <c r="L11" s="85">
        <v>121</v>
      </c>
      <c r="M11" s="90">
        <v>9.2999999999999999E-2</v>
      </c>
      <c r="N11" s="82">
        <v>4.0999999999999996</v>
      </c>
      <c r="O11" s="82">
        <v>24.7</v>
      </c>
      <c r="P11" s="116">
        <v>15.2</v>
      </c>
    </row>
    <row r="12" spans="2:16" ht="15.75" thickBot="1">
      <c r="B12" t="s">
        <v>78</v>
      </c>
      <c r="C12" s="69">
        <v>5092</v>
      </c>
      <c r="D12" s="81">
        <v>119</v>
      </c>
      <c r="E12" s="92">
        <f t="shared" si="0"/>
        <v>0.10050675675675676</v>
      </c>
      <c r="F12" s="80">
        <v>3.9037241250914674</v>
      </c>
      <c r="G12" s="80">
        <v>24.905490920400961</v>
      </c>
      <c r="H12" s="80">
        <v>314.47551702663861</v>
      </c>
      <c r="I12" s="92">
        <v>0.14718497023517135</v>
      </c>
      <c r="J12" s="80">
        <v>65.745304608304224</v>
      </c>
      <c r="K12" s="70">
        <v>3989</v>
      </c>
      <c r="L12" s="85">
        <v>98</v>
      </c>
      <c r="M12" s="90">
        <v>7.4999999999999997E-2</v>
      </c>
      <c r="N12" s="82">
        <v>3.6</v>
      </c>
      <c r="O12" s="82">
        <v>24.6</v>
      </c>
      <c r="P12" s="116">
        <v>69.7</v>
      </c>
    </row>
    <row r="13" spans="2:16" ht="16.5" thickTop="1" thickBot="1">
      <c r="B13" t="s">
        <v>79</v>
      </c>
      <c r="C13" s="69">
        <v>8727</v>
      </c>
      <c r="D13" s="81">
        <v>235</v>
      </c>
      <c r="E13" s="92">
        <f t="shared" si="0"/>
        <v>0.19847972972972974</v>
      </c>
      <c r="F13" s="80">
        <v>3</v>
      </c>
      <c r="G13" s="80">
        <v>31.664974599791258</v>
      </c>
      <c r="H13" s="80">
        <v>607.29370617094787</v>
      </c>
      <c r="I13" s="92">
        <v>0.28423359284661348</v>
      </c>
      <c r="J13" s="80">
        <v>81.954696601786139</v>
      </c>
      <c r="K13" s="71">
        <v>6370</v>
      </c>
      <c r="L13" s="85">
        <v>296</v>
      </c>
      <c r="M13" s="90">
        <v>0.22700000000000001</v>
      </c>
      <c r="N13" s="82">
        <v>3</v>
      </c>
      <c r="O13" s="82">
        <v>46.4</v>
      </c>
      <c r="P13" s="116"/>
    </row>
    <row r="14" spans="2:16" ht="15.75" thickBot="1">
      <c r="B14" t="s">
        <v>80</v>
      </c>
      <c r="C14" s="69">
        <v>9311</v>
      </c>
      <c r="D14" s="81">
        <v>2</v>
      </c>
      <c r="E14" s="92">
        <f t="shared" si="0"/>
        <v>1.6891891891891893E-3</v>
      </c>
      <c r="F14" s="80">
        <v>4.2807023384911007</v>
      </c>
      <c r="G14" s="80">
        <v>0.24302699423004681</v>
      </c>
      <c r="H14" s="80">
        <v>12.471371980657819</v>
      </c>
      <c r="I14" s="92">
        <v>5.8370156478966253E-3</v>
      </c>
      <c r="J14" s="80">
        <v>1.3755514022038842</v>
      </c>
      <c r="K14" s="70">
        <v>7376</v>
      </c>
      <c r="L14" s="85">
        <v>2</v>
      </c>
      <c r="M14" s="90">
        <v>2E-3</v>
      </c>
      <c r="N14" s="82">
        <v>4.3</v>
      </c>
      <c r="O14" s="82">
        <v>0.3</v>
      </c>
      <c r="P14" s="116"/>
    </row>
    <row r="15" spans="2:16">
      <c r="B15" s="7" t="s">
        <v>81</v>
      </c>
      <c r="C15" s="69">
        <v>5121</v>
      </c>
      <c r="D15" s="81">
        <v>8</v>
      </c>
      <c r="E15" s="92">
        <f t="shared" si="0"/>
        <v>6.7567567567567571E-3</v>
      </c>
      <c r="F15" s="80">
        <v>4.3822825270443646</v>
      </c>
      <c r="G15" s="80">
        <v>1.5983990677098956</v>
      </c>
      <c r="H15" s="80">
        <v>27.056604020924102</v>
      </c>
      <c r="I15" s="92">
        <v>1.2663387901027591E-2</v>
      </c>
      <c r="J15" s="80">
        <v>5.6154750507105904</v>
      </c>
      <c r="K15" s="71">
        <v>5162</v>
      </c>
      <c r="L15" s="85">
        <v>14</v>
      </c>
      <c r="M15" s="90">
        <v>1.0999999999999999E-2</v>
      </c>
      <c r="N15" s="82">
        <v>4.2</v>
      </c>
      <c r="O15" s="82">
        <v>2.8</v>
      </c>
      <c r="P15" s="116"/>
    </row>
    <row r="16" spans="2:16">
      <c r="B16" s="7" t="s">
        <v>82</v>
      </c>
      <c r="C16" s="69">
        <v>11967</v>
      </c>
      <c r="D16" s="81">
        <v>19</v>
      </c>
      <c r="E16" s="92">
        <f t="shared" si="0"/>
        <v>1.6047297297297296E-2</v>
      </c>
      <c r="F16" s="80">
        <v>4.4858769726751806</v>
      </c>
      <c r="G16" s="80">
        <v>1.7409446549893095</v>
      </c>
      <c r="H16" s="80">
        <v>48.720039962844425</v>
      </c>
      <c r="I16" s="92">
        <v>2.2802594299193683E-2</v>
      </c>
      <c r="J16" s="80">
        <v>4.5026972869600757</v>
      </c>
      <c r="K16" s="72">
        <v>8008</v>
      </c>
      <c r="L16" s="85">
        <v>40</v>
      </c>
      <c r="M16" s="90">
        <v>0.03</v>
      </c>
      <c r="N16" s="82">
        <v>4.3</v>
      </c>
      <c r="O16" s="82">
        <v>4.9000000000000004</v>
      </c>
      <c r="P16" s="116"/>
    </row>
    <row r="17" spans="2:16" ht="15.75" thickBot="1">
      <c r="B17" s="7" t="s">
        <v>83</v>
      </c>
      <c r="C17" s="69">
        <v>4455</v>
      </c>
      <c r="D17" s="81">
        <v>17</v>
      </c>
      <c r="E17" s="92">
        <f t="shared" si="0"/>
        <v>1.4358108108108109E-2</v>
      </c>
      <c r="F17" s="80">
        <v>4.2640215026264432</v>
      </c>
      <c r="G17" s="80">
        <v>4.4995350071830185</v>
      </c>
      <c r="H17" s="80">
        <v>91.193600668365733</v>
      </c>
      <c r="I17" s="92">
        <v>4.2681629167572156E-2</v>
      </c>
      <c r="J17" s="80">
        <v>24.524811278566993</v>
      </c>
      <c r="K17" s="72">
        <v>3642</v>
      </c>
      <c r="L17" s="85">
        <v>40</v>
      </c>
      <c r="M17" s="90">
        <v>3.1E-2</v>
      </c>
      <c r="N17" s="82">
        <v>4.2</v>
      </c>
      <c r="O17" s="82">
        <v>10.9</v>
      </c>
      <c r="P17" s="116"/>
    </row>
    <row r="18" spans="2:16" ht="15.75" thickBot="1">
      <c r="B18" t="s">
        <v>84</v>
      </c>
      <c r="C18" s="69">
        <v>574</v>
      </c>
      <c r="D18" s="81">
        <v>3</v>
      </c>
      <c r="E18" s="92">
        <f t="shared" si="0"/>
        <v>2.5337837837837839E-3</v>
      </c>
      <c r="F18" s="80">
        <v>3.3807806026604581</v>
      </c>
      <c r="G18" s="80">
        <v>5.3929937514004456</v>
      </c>
      <c r="H18" s="80">
        <v>125.93237144148985</v>
      </c>
      <c r="I18" s="92">
        <v>5.8940525855595088E-2</v>
      </c>
      <c r="J18" s="80">
        <v>219.5518427269906</v>
      </c>
      <c r="K18" s="70">
        <v>699</v>
      </c>
      <c r="L18" s="85">
        <v>9</v>
      </c>
      <c r="M18" s="90">
        <v>7.0000000000000001E-3</v>
      </c>
      <c r="N18" s="82">
        <v>3.4</v>
      </c>
      <c r="O18" s="82">
        <v>13.2</v>
      </c>
      <c r="P18" s="116">
        <v>77</v>
      </c>
    </row>
    <row r="19" spans="2:16" ht="16.5" thickTop="1" thickBot="1">
      <c r="B19" t="s">
        <v>85</v>
      </c>
      <c r="C19" s="69">
        <v>4777</v>
      </c>
      <c r="D19" s="81">
        <v>117</v>
      </c>
      <c r="E19" s="92">
        <f t="shared" si="0"/>
        <v>9.8817567567567571E-2</v>
      </c>
      <c r="F19" s="80">
        <v>2.4528548817657914</v>
      </c>
      <c r="G19" s="80">
        <v>24.566397849340149</v>
      </c>
      <c r="H19" s="80">
        <v>62.06365967503023</v>
      </c>
      <c r="I19" s="92">
        <v>2.904785080989734E-2</v>
      </c>
      <c r="J19" s="80">
        <v>12.991249586545285</v>
      </c>
      <c r="K19" s="71">
        <v>3706</v>
      </c>
      <c r="L19" s="85">
        <v>107</v>
      </c>
      <c r="M19" s="90">
        <v>8.2000000000000003E-2</v>
      </c>
      <c r="N19" s="82">
        <v>2.7</v>
      </c>
      <c r="O19" s="82">
        <v>28.8</v>
      </c>
      <c r="P19" s="116">
        <v>20.3</v>
      </c>
    </row>
    <row r="20" spans="2:16" ht="15.75" thickBot="1">
      <c r="B20" t="s">
        <v>86</v>
      </c>
      <c r="C20" s="69">
        <v>1476</v>
      </c>
      <c r="D20" s="81">
        <v>20</v>
      </c>
      <c r="E20" s="92">
        <f t="shared" si="0"/>
        <v>1.6891891891891893E-2</v>
      </c>
      <c r="F20" s="80">
        <v>3.0839041667524429</v>
      </c>
      <c r="G20" s="80">
        <v>13.376646028748212</v>
      </c>
      <c r="H20" s="80">
        <v>25.151024605483276</v>
      </c>
      <c r="I20" s="92">
        <v>1.1771513544021112E-2</v>
      </c>
      <c r="J20" s="80">
        <v>17.043180585582366</v>
      </c>
      <c r="K20" s="70">
        <v>2992</v>
      </c>
      <c r="L20" s="85">
        <v>75</v>
      </c>
      <c r="M20" s="90">
        <v>5.7000000000000002E-2</v>
      </c>
      <c r="N20" s="82">
        <v>3.6</v>
      </c>
      <c r="O20" s="82">
        <v>25.1</v>
      </c>
      <c r="P20" s="116">
        <v>19</v>
      </c>
    </row>
    <row r="21" spans="2:16" ht="16.5" thickTop="1" thickBot="1">
      <c r="B21" t="s">
        <v>87</v>
      </c>
      <c r="C21" s="69">
        <v>13855</v>
      </c>
      <c r="D21" s="81">
        <v>86</v>
      </c>
      <c r="E21" s="92">
        <f t="shared" si="0"/>
        <v>7.2635135135135129E-2</v>
      </c>
      <c r="F21" s="80">
        <v>4.2734346215014911</v>
      </c>
      <c r="G21" s="80">
        <v>6.6013753459877282</v>
      </c>
      <c r="H21" s="80">
        <v>493.42514808243567</v>
      </c>
      <c r="I21" s="92">
        <v>0.2309393316861815</v>
      </c>
      <c r="J21" s="80">
        <v>38.58633833329629</v>
      </c>
      <c r="K21" s="71">
        <v>12270</v>
      </c>
      <c r="L21" s="85">
        <v>54</v>
      </c>
      <c r="M21" s="90">
        <v>4.1000000000000002E-2</v>
      </c>
      <c r="N21" s="82">
        <v>4.3</v>
      </c>
      <c r="O21" s="82">
        <v>4.4000000000000004</v>
      </c>
      <c r="P21" s="116">
        <v>24.7</v>
      </c>
    </row>
    <row r="22" spans="2:16" ht="15.75" thickBot="1">
      <c r="B22" t="s">
        <v>88</v>
      </c>
      <c r="C22" s="69">
        <v>6379</v>
      </c>
      <c r="D22" s="81">
        <v>30</v>
      </c>
      <c r="E22" s="92">
        <f t="shared" si="0"/>
        <v>2.5337837837837839E-2</v>
      </c>
      <c r="F22" s="80">
        <v>3.6816404506931546</v>
      </c>
      <c r="G22" s="80">
        <v>4.6542904364170452</v>
      </c>
      <c r="H22" s="80">
        <v>22.129972630263211</v>
      </c>
      <c r="I22" s="92">
        <v>1.0357561039050733E-2</v>
      </c>
      <c r="J22" s="80">
        <v>3.4989832504404101</v>
      </c>
      <c r="K22" s="70">
        <v>5094</v>
      </c>
      <c r="L22" s="85">
        <v>77</v>
      </c>
      <c r="M22" s="90">
        <v>5.8999999999999997E-2</v>
      </c>
      <c r="N22" s="82">
        <v>4</v>
      </c>
      <c r="O22" s="82">
        <v>15.2</v>
      </c>
      <c r="P22" s="116"/>
    </row>
    <row r="23" spans="2:16" ht="16.5" thickTop="1" thickBot="1">
      <c r="B23" t="s">
        <v>89</v>
      </c>
      <c r="C23" s="69">
        <v>52555</v>
      </c>
      <c r="D23" s="81">
        <v>6</v>
      </c>
      <c r="E23" s="92">
        <f t="shared" si="0"/>
        <v>5.0675675675675678E-3</v>
      </c>
      <c r="F23" s="80">
        <v>3.4864023303091853</v>
      </c>
      <c r="G23" s="80">
        <v>0.1496136590745846</v>
      </c>
      <c r="H23" s="80">
        <v>17.976592445730063</v>
      </c>
      <c r="I23" s="92">
        <v>8.4136413831874153E-3</v>
      </c>
      <c r="J23" s="80">
        <v>0.36662904206554692</v>
      </c>
      <c r="K23" s="71">
        <v>35036</v>
      </c>
      <c r="L23" s="85">
        <v>7</v>
      </c>
      <c r="M23" s="90">
        <v>5.0000000000000001E-3</v>
      </c>
      <c r="N23" s="82">
        <v>4.3</v>
      </c>
      <c r="O23" s="82">
        <v>0.2</v>
      </c>
      <c r="P23" s="116">
        <v>0.6</v>
      </c>
    </row>
    <row r="24" spans="2:16" ht="15.75" thickBot="1">
      <c r="B24" t="s">
        <v>90</v>
      </c>
      <c r="C24" s="69">
        <v>7164</v>
      </c>
      <c r="D24" s="81">
        <v>79</v>
      </c>
      <c r="E24" s="92">
        <f t="shared" si="0"/>
        <v>6.6722972972972971E-2</v>
      </c>
      <c r="F24" s="80">
        <v>1.7389449745151857</v>
      </c>
      <c r="G24" s="80">
        <v>11.077276114757558</v>
      </c>
      <c r="H24" s="80">
        <v>64.473322039370231</v>
      </c>
      <c r="I24" s="92">
        <v>3.0175652702793671E-2</v>
      </c>
      <c r="J24" s="80">
        <v>8.9997130411028685</v>
      </c>
      <c r="K24" s="70">
        <v>6802</v>
      </c>
      <c r="L24" s="85">
        <v>328</v>
      </c>
      <c r="M24" s="90">
        <v>0.251</v>
      </c>
      <c r="N24" s="82">
        <v>1.4</v>
      </c>
      <c r="O24" s="82">
        <v>48.2</v>
      </c>
      <c r="P24" s="116">
        <v>30.5</v>
      </c>
    </row>
    <row r="25" spans="2:16" ht="15.75" thickTop="1">
      <c r="B25" t="s">
        <v>91</v>
      </c>
      <c r="C25" s="69">
        <v>3212</v>
      </c>
      <c r="D25" s="81">
        <v>154</v>
      </c>
      <c r="E25" s="92">
        <f t="shared" si="0"/>
        <v>0.13006756756756757</v>
      </c>
      <c r="F25" s="80">
        <v>3.9953835452114341</v>
      </c>
      <c r="G25" s="80">
        <v>49.680333935793357</v>
      </c>
      <c r="H25" s="80">
        <v>92.55129187953527</v>
      </c>
      <c r="I25" s="92">
        <v>4.331707367655635E-2</v>
      </c>
      <c r="J25" s="80">
        <v>29.910263475286918</v>
      </c>
      <c r="K25" s="71">
        <v>2591</v>
      </c>
      <c r="L25" s="85">
        <v>37</v>
      </c>
      <c r="M25" s="90">
        <v>2.8000000000000001E-2</v>
      </c>
      <c r="N25" s="82">
        <v>4.0999999999999996</v>
      </c>
      <c r="O25" s="82">
        <v>14.2</v>
      </c>
      <c r="P25" s="116">
        <v>24.1</v>
      </c>
    </row>
    <row r="26" spans="2:16">
      <c r="B26" s="45" t="s">
        <v>92</v>
      </c>
      <c r="C26" s="76">
        <v>140072</v>
      </c>
      <c r="D26" s="76">
        <v>1184</v>
      </c>
      <c r="E26" s="89">
        <f>SUM(E11:E25)</f>
        <v>1.0008445945945945</v>
      </c>
      <c r="F26" s="75">
        <v>3.6568271665596441</v>
      </c>
      <c r="G26" s="75">
        <v>8.9633332471884195</v>
      </c>
      <c r="H26" s="75">
        <v>2136.6007447918855</v>
      </c>
      <c r="I26" s="89">
        <v>1</v>
      </c>
      <c r="J26" s="75">
        <v>16.688411983821389</v>
      </c>
      <c r="K26" s="88">
        <v>108662</v>
      </c>
      <c r="L26" s="86">
        <v>1304</v>
      </c>
      <c r="M26" s="91">
        <v>1</v>
      </c>
      <c r="N26" s="83">
        <v>3.9</v>
      </c>
      <c r="O26" s="83">
        <v>12</v>
      </c>
      <c r="P26" s="83"/>
    </row>
    <row r="27" spans="2:16">
      <c r="B27" s="30" t="s">
        <v>93</v>
      </c>
      <c r="C27" s="79">
        <v>235605</v>
      </c>
      <c r="D27" s="79">
        <v>24</v>
      </c>
      <c r="E27" s="73"/>
      <c r="F27" s="77">
        <v>3.07</v>
      </c>
      <c r="G27" s="77">
        <v>0.1</v>
      </c>
      <c r="H27" s="77"/>
      <c r="I27" s="73"/>
      <c r="J27" s="77"/>
      <c r="K27" s="95">
        <v>155770</v>
      </c>
      <c r="L27" s="87">
        <v>22</v>
      </c>
      <c r="M27" s="74"/>
      <c r="N27" s="84">
        <v>3.1</v>
      </c>
      <c r="O27" s="84">
        <v>0.1</v>
      </c>
      <c r="P27" s="84"/>
    </row>
    <row r="28" spans="2:16">
      <c r="B28" s="30" t="s">
        <v>94</v>
      </c>
      <c r="C28" s="93">
        <v>555</v>
      </c>
      <c r="D28" s="93">
        <v>20</v>
      </c>
      <c r="E28" s="64"/>
      <c r="F28" s="115"/>
      <c r="G28" s="115"/>
      <c r="H28" s="115"/>
      <c r="I28" s="64"/>
      <c r="J28" s="115"/>
      <c r="K28" s="78"/>
      <c r="L28" s="78"/>
      <c r="M28" s="30"/>
      <c r="N28" s="78"/>
      <c r="O28" s="78"/>
      <c r="P28" s="78"/>
    </row>
    <row r="29" spans="2:16">
      <c r="G29" s="129"/>
    </row>
    <row r="30" spans="2:16" ht="36" customHeight="1">
      <c r="B30" s="289" t="s">
        <v>147</v>
      </c>
      <c r="C30" s="289"/>
      <c r="D30" s="289"/>
      <c r="E30" s="289"/>
      <c r="F30" s="289"/>
      <c r="G30" s="289"/>
      <c r="H30" s="289"/>
      <c r="I30" s="289"/>
      <c r="J30" s="289"/>
      <c r="K30" s="289"/>
      <c r="L30" s="289"/>
      <c r="M30" s="289"/>
      <c r="N30" s="289"/>
      <c r="O30" s="289"/>
      <c r="P30" s="289"/>
    </row>
    <row r="31" spans="2:16">
      <c r="B31" s="158"/>
      <c r="C31" s="158"/>
      <c r="D31" s="158"/>
      <c r="E31" s="158"/>
      <c r="F31" s="158"/>
    </row>
    <row r="32" spans="2:16" ht="18.75">
      <c r="B32" s="28" t="s">
        <v>95</v>
      </c>
    </row>
    <row r="33" spans="2:9" ht="18.75">
      <c r="B33" s="28"/>
    </row>
    <row r="34" spans="2:9">
      <c r="B34" s="12" t="s">
        <v>96</v>
      </c>
      <c r="C34" s="108" t="s">
        <v>97</v>
      </c>
      <c r="D34" s="108" t="s">
        <v>98</v>
      </c>
      <c r="E34" s="119" t="s">
        <v>99</v>
      </c>
      <c r="F34" s="119" t="s">
        <v>100</v>
      </c>
      <c r="G34" s="1"/>
      <c r="H34" s="1"/>
      <c r="I34" s="1"/>
    </row>
    <row r="35" spans="2:9">
      <c r="B35" s="30" t="s">
        <v>101</v>
      </c>
      <c r="C35" s="95">
        <v>213122</v>
      </c>
      <c r="D35" s="95">
        <v>48665</v>
      </c>
      <c r="E35" s="79">
        <f>C35+D35</f>
        <v>261787</v>
      </c>
      <c r="F35" s="73" t="s">
        <v>102</v>
      </c>
      <c r="G35" s="13"/>
      <c r="H35" s="13"/>
      <c r="I35" s="13"/>
    </row>
    <row r="36" spans="2:9">
      <c r="B36" s="16" t="s">
        <v>103</v>
      </c>
      <c r="C36" s="114"/>
      <c r="D36" s="114"/>
      <c r="E36" s="118"/>
      <c r="F36" s="120"/>
      <c r="G36" s="13"/>
      <c r="H36" s="13"/>
      <c r="I36" s="13"/>
    </row>
    <row r="37" spans="2:9">
      <c r="B37" t="s">
        <v>104</v>
      </c>
      <c r="C37" s="114">
        <v>28641</v>
      </c>
      <c r="D37" s="114"/>
      <c r="E37" s="81">
        <f t="shared" ref="E37:E43" si="1">C37+D37</f>
        <v>28641</v>
      </c>
      <c r="F37" s="214">
        <f>E37/$E$43</f>
        <v>9.3820633267163264E-2</v>
      </c>
      <c r="G37" s="13"/>
      <c r="H37" s="13"/>
      <c r="I37" s="13"/>
    </row>
    <row r="38" spans="2:9">
      <c r="B38" t="s">
        <v>105</v>
      </c>
      <c r="C38" s="114">
        <v>6577</v>
      </c>
      <c r="D38" s="114">
        <v>2317</v>
      </c>
      <c r="E38" s="81">
        <f t="shared" si="1"/>
        <v>8894</v>
      </c>
      <c r="F38" s="214">
        <f t="shared" ref="F38:F43" si="2">E38/$E$43</f>
        <v>2.913448246493314E-2</v>
      </c>
      <c r="G38" s="13"/>
      <c r="H38" s="13"/>
      <c r="I38" s="13"/>
    </row>
    <row r="39" spans="2:9">
      <c r="B39" t="s">
        <v>106</v>
      </c>
      <c r="C39" s="114">
        <v>2321</v>
      </c>
      <c r="D39" s="114">
        <v>1231</v>
      </c>
      <c r="E39" s="81">
        <f t="shared" si="1"/>
        <v>3552</v>
      </c>
      <c r="F39" s="214">
        <f t="shared" si="2"/>
        <v>1.1635448809921579E-2</v>
      </c>
      <c r="G39" s="13"/>
      <c r="H39" s="13"/>
      <c r="I39" s="13"/>
    </row>
    <row r="40" spans="2:9">
      <c r="B40" t="s">
        <v>107</v>
      </c>
      <c r="C40" s="114">
        <v>3079</v>
      </c>
      <c r="D40" s="114">
        <v>600</v>
      </c>
      <c r="E40" s="81">
        <f t="shared" si="1"/>
        <v>3679</v>
      </c>
      <c r="F40" s="214">
        <f t="shared" si="2"/>
        <v>1.2051468516807851E-2</v>
      </c>
      <c r="G40" s="13"/>
      <c r="H40" s="13"/>
      <c r="I40" s="13"/>
    </row>
    <row r="41" spans="2:9">
      <c r="B41" t="s">
        <v>108</v>
      </c>
      <c r="C41" s="114">
        <v>873</v>
      </c>
      <c r="D41" s="114">
        <v>244</v>
      </c>
      <c r="E41" s="81">
        <f t="shared" si="1"/>
        <v>1117</v>
      </c>
      <c r="F41" s="214">
        <f t="shared" si="2"/>
        <v>3.6590079731650912E-3</v>
      </c>
      <c r="G41" s="13"/>
      <c r="H41" s="13"/>
      <c r="I41" s="13"/>
    </row>
    <row r="42" spans="2:9">
      <c r="B42" s="45" t="s">
        <v>109</v>
      </c>
      <c r="C42" s="94">
        <v>39417</v>
      </c>
      <c r="D42" s="94">
        <v>4070</v>
      </c>
      <c r="E42" s="76">
        <f t="shared" si="1"/>
        <v>43487</v>
      </c>
      <c r="F42" s="215">
        <f t="shared" si="2"/>
        <v>0.14245235427845149</v>
      </c>
      <c r="G42" s="1"/>
      <c r="H42" s="1"/>
      <c r="I42" s="1"/>
    </row>
    <row r="43" spans="2:9">
      <c r="B43" s="45" t="s">
        <v>110</v>
      </c>
      <c r="C43" s="94">
        <v>252539</v>
      </c>
      <c r="D43" s="94">
        <v>52735</v>
      </c>
      <c r="E43" s="76">
        <f t="shared" si="1"/>
        <v>305274</v>
      </c>
      <c r="F43" s="215">
        <f t="shared" si="2"/>
        <v>1</v>
      </c>
      <c r="G43" s="61"/>
      <c r="H43" s="61"/>
      <c r="I43" s="61"/>
    </row>
    <row r="47" spans="2:9" ht="18.75">
      <c r="B47" s="28" t="s">
        <v>111</v>
      </c>
    </row>
    <row r="49" spans="2:9">
      <c r="D49" s="119" t="s">
        <v>66</v>
      </c>
      <c r="E49" s="108">
        <v>2023</v>
      </c>
      <c r="F49" s="108" t="s">
        <v>112</v>
      </c>
    </row>
    <row r="50" spans="2:9">
      <c r="D50" s="126"/>
      <c r="E50" s="60"/>
      <c r="F50" s="60"/>
    </row>
    <row r="51" spans="2:9">
      <c r="B51" s="34" t="s">
        <v>113</v>
      </c>
      <c r="C51" s="36"/>
      <c r="D51" s="103">
        <v>28</v>
      </c>
      <c r="E51" s="97">
        <v>28</v>
      </c>
      <c r="F51" s="204">
        <f>(D51-E51)/E51</f>
        <v>0</v>
      </c>
      <c r="G51" s="58"/>
      <c r="H51" s="58"/>
      <c r="I51" s="58"/>
    </row>
    <row r="52" spans="2:9">
      <c r="B52" s="37" t="s">
        <v>114</v>
      </c>
      <c r="C52" s="33" t="s">
        <v>115</v>
      </c>
      <c r="D52" s="104">
        <v>10</v>
      </c>
      <c r="E52" s="98">
        <v>18</v>
      </c>
      <c r="F52" s="205">
        <f>(D52-E52)/E52</f>
        <v>-0.44444444444444442</v>
      </c>
      <c r="G52" s="55"/>
      <c r="H52" s="55"/>
      <c r="I52" s="55"/>
    </row>
    <row r="53" spans="2:9">
      <c r="B53" s="39" t="s">
        <v>116</v>
      </c>
      <c r="C53" s="40" t="s">
        <v>115</v>
      </c>
      <c r="D53" s="105">
        <v>17</v>
      </c>
      <c r="E53" s="99">
        <v>10</v>
      </c>
      <c r="F53" s="205">
        <f>(D53-E53)/E53</f>
        <v>0.7</v>
      </c>
      <c r="G53" s="55"/>
      <c r="H53" s="55"/>
      <c r="I53" s="55"/>
    </row>
    <row r="54" spans="2:9">
      <c r="B54" s="39" t="s">
        <v>117</v>
      </c>
      <c r="C54" s="40"/>
      <c r="D54" s="105">
        <v>0</v>
      </c>
      <c r="E54" s="99"/>
      <c r="F54" s="206"/>
      <c r="G54" s="55"/>
      <c r="H54" s="55"/>
      <c r="I54" s="55"/>
    </row>
    <row r="55" spans="2:9">
      <c r="B55" s="39"/>
      <c r="C55" s="40"/>
      <c r="D55" s="105"/>
      <c r="E55" s="99"/>
      <c r="F55" s="207"/>
      <c r="G55" s="40"/>
      <c r="H55" s="40"/>
      <c r="I55" s="40"/>
    </row>
    <row r="56" spans="2:9">
      <c r="B56" s="34" t="s">
        <v>118</v>
      </c>
      <c r="C56" s="36"/>
      <c r="D56" s="103">
        <v>119</v>
      </c>
      <c r="E56" s="97">
        <v>129</v>
      </c>
      <c r="F56" s="208" t="s">
        <v>119</v>
      </c>
      <c r="G56" s="43"/>
      <c r="H56" s="43"/>
      <c r="I56" s="43"/>
    </row>
    <row r="57" spans="2:9">
      <c r="B57" s="37" t="s">
        <v>120</v>
      </c>
      <c r="C57" s="33" t="s">
        <v>121</v>
      </c>
      <c r="D57" s="104">
        <v>107</v>
      </c>
      <c r="E57" s="98">
        <v>48.1</v>
      </c>
      <c r="F57" s="205">
        <f>(D57-E57)/E57</f>
        <v>1.2245322245322245</v>
      </c>
      <c r="G57" s="40"/>
      <c r="H57" s="40"/>
      <c r="I57" s="40"/>
    </row>
    <row r="58" spans="2:9">
      <c r="B58" s="39" t="s">
        <v>122</v>
      </c>
      <c r="C58" s="40"/>
      <c r="D58" s="109">
        <v>12</v>
      </c>
      <c r="E58" s="110"/>
      <c r="F58" s="207"/>
      <c r="G58" s="40"/>
      <c r="H58" s="40"/>
      <c r="I58" s="40"/>
    </row>
    <row r="59" spans="2:9">
      <c r="B59" s="39"/>
      <c r="C59" s="40"/>
      <c r="D59" s="105"/>
      <c r="E59" s="99"/>
      <c r="F59" s="207"/>
      <c r="G59" s="42"/>
      <c r="H59" s="42"/>
      <c r="I59" s="42"/>
    </row>
    <row r="60" spans="2:9">
      <c r="B60" s="34" t="s">
        <v>123</v>
      </c>
      <c r="C60" s="36"/>
      <c r="D60" s="103">
        <v>1439</v>
      </c>
      <c r="E60" s="97">
        <v>1299</v>
      </c>
      <c r="F60" s="209">
        <v>0.57999999999999996</v>
      </c>
      <c r="G60" s="59"/>
      <c r="H60" s="59"/>
      <c r="I60" s="59"/>
    </row>
    <row r="61" spans="2:9">
      <c r="B61" s="37" t="s">
        <v>124</v>
      </c>
      <c r="C61" s="33" t="s">
        <v>125</v>
      </c>
      <c r="D61" s="104">
        <v>4262</v>
      </c>
      <c r="E61" s="98">
        <v>3406</v>
      </c>
      <c r="F61" s="205">
        <f>(D61-E61)/E61</f>
        <v>0.25132119788608337</v>
      </c>
      <c r="G61" s="55"/>
      <c r="H61" s="55"/>
      <c r="I61" s="55"/>
    </row>
    <row r="62" spans="2:9">
      <c r="B62" s="39" t="s">
        <v>122</v>
      </c>
      <c r="C62" s="40"/>
      <c r="D62" s="109">
        <v>12</v>
      </c>
      <c r="E62" s="110"/>
      <c r="F62" s="205"/>
      <c r="G62" s="55"/>
      <c r="H62" s="55"/>
      <c r="I62" s="55"/>
    </row>
    <row r="63" spans="2:9">
      <c r="B63" s="39" t="s">
        <v>126</v>
      </c>
      <c r="C63" s="40" t="s">
        <v>127</v>
      </c>
      <c r="D63" s="109">
        <v>-2835</v>
      </c>
      <c r="E63" s="110">
        <v>-2107</v>
      </c>
      <c r="F63" s="207"/>
      <c r="G63" s="40"/>
      <c r="H63" s="40"/>
      <c r="I63" s="40"/>
    </row>
    <row r="64" spans="2:9">
      <c r="B64" s="39"/>
      <c r="C64" s="40"/>
      <c r="D64" s="109"/>
      <c r="E64" s="110"/>
      <c r="F64" s="207"/>
      <c r="G64" s="40"/>
      <c r="H64" s="40"/>
      <c r="I64" s="40"/>
    </row>
    <row r="65" spans="2:11">
      <c r="B65" s="34" t="s">
        <v>128</v>
      </c>
      <c r="C65" s="36"/>
      <c r="D65" s="103">
        <v>1204966</v>
      </c>
      <c r="E65" s="97">
        <v>1199552</v>
      </c>
      <c r="F65" s="208" t="s">
        <v>129</v>
      </c>
      <c r="G65" s="43"/>
      <c r="H65" s="43"/>
      <c r="I65" s="43"/>
    </row>
    <row r="66" spans="2:11">
      <c r="B66" s="39" t="s">
        <v>130</v>
      </c>
      <c r="C66" s="40" t="s">
        <v>131</v>
      </c>
      <c r="D66" s="107">
        <v>19087</v>
      </c>
      <c r="E66" s="99">
        <v>15686</v>
      </c>
      <c r="F66" s="205">
        <f>(D66-E66)/E66</f>
        <v>0.21681754430702538</v>
      </c>
      <c r="G66" s="13"/>
      <c r="H66" s="13"/>
      <c r="I66" s="13"/>
    </row>
    <row r="67" spans="2:11">
      <c r="B67" s="39" t="s">
        <v>132</v>
      </c>
      <c r="C67" s="40"/>
      <c r="D67" s="105">
        <v>12</v>
      </c>
      <c r="E67" s="99">
        <v>8</v>
      </c>
      <c r="F67" s="205">
        <f>(D67-E67)/E67</f>
        <v>0.5</v>
      </c>
      <c r="G67" s="40"/>
      <c r="H67" s="40"/>
      <c r="I67" s="40"/>
    </row>
    <row r="68" spans="2:11">
      <c r="B68" s="39" t="s">
        <v>133</v>
      </c>
      <c r="C68" s="40" t="s">
        <v>134</v>
      </c>
      <c r="D68" s="105">
        <v>49</v>
      </c>
      <c r="E68" s="99">
        <v>20</v>
      </c>
      <c r="F68" s="205">
        <f>(D68-E68)/E68</f>
        <v>1.45</v>
      </c>
      <c r="G68" s="55"/>
      <c r="H68" s="55"/>
      <c r="I68" s="55"/>
    </row>
    <row r="69" spans="2:11">
      <c r="B69" s="39" t="s">
        <v>373</v>
      </c>
      <c r="C69" s="40" t="s">
        <v>136</v>
      </c>
      <c r="D69" s="105">
        <v>826</v>
      </c>
      <c r="E69" s="99">
        <v>781</v>
      </c>
      <c r="F69" s="205">
        <f>(D69-E69)/E69</f>
        <v>5.7618437900128043E-2</v>
      </c>
      <c r="G69" s="55"/>
      <c r="H69" s="55"/>
      <c r="I69" s="55"/>
    </row>
    <row r="70" spans="2:11">
      <c r="B70" s="39" t="s">
        <v>137</v>
      </c>
      <c r="C70" s="40" t="s">
        <v>138</v>
      </c>
      <c r="D70" s="105">
        <v>1184000</v>
      </c>
      <c r="E70" s="99">
        <v>1304000</v>
      </c>
      <c r="F70" s="205">
        <f>(D70-E70)/E70</f>
        <v>-9.202453987730061E-2</v>
      </c>
      <c r="G70" s="55"/>
      <c r="H70" s="55"/>
      <c r="I70" s="55"/>
    </row>
    <row r="71" spans="2:11">
      <c r="B71" s="39" t="s">
        <v>139</v>
      </c>
      <c r="C71" s="40"/>
      <c r="D71" s="105">
        <v>993</v>
      </c>
      <c r="E71" s="99"/>
      <c r="F71" s="205"/>
      <c r="G71" s="40"/>
      <c r="H71" s="40"/>
      <c r="I71" s="40"/>
      <c r="K71" s="62"/>
    </row>
    <row r="72" spans="2:11">
      <c r="B72" s="39"/>
      <c r="C72" s="40"/>
      <c r="D72" s="105"/>
      <c r="E72" s="99"/>
      <c r="F72" s="207"/>
      <c r="G72" s="40"/>
      <c r="H72" s="40"/>
      <c r="I72" s="40"/>
    </row>
    <row r="73" spans="2:11" ht="30">
      <c r="B73" s="111" t="s">
        <v>140</v>
      </c>
      <c r="C73" s="43"/>
      <c r="D73" s="112">
        <v>1205113</v>
      </c>
      <c r="E73" s="113">
        <v>1320623</v>
      </c>
      <c r="F73" s="210">
        <f>(D73-E73)/E73</f>
        <v>-8.7466294317151833E-2</v>
      </c>
      <c r="G73" s="56"/>
      <c r="H73" s="56"/>
      <c r="I73" s="56"/>
    </row>
    <row r="74" spans="2:11" ht="30">
      <c r="B74" s="35" t="s">
        <v>141</v>
      </c>
      <c r="C74" s="38"/>
      <c r="D74" s="103">
        <v>1206433</v>
      </c>
      <c r="E74" s="97">
        <v>1321793</v>
      </c>
      <c r="F74" s="210">
        <f>(D74-E74)/E74</f>
        <v>-8.7275390322085228E-2</v>
      </c>
      <c r="G74" s="56"/>
      <c r="H74" s="56"/>
      <c r="I74" s="56"/>
    </row>
    <row r="75" spans="2:11">
      <c r="B75" s="32"/>
      <c r="C75" s="33"/>
      <c r="D75" s="104"/>
      <c r="E75" s="98"/>
      <c r="F75" s="211"/>
      <c r="G75" s="40"/>
      <c r="H75" s="40"/>
      <c r="I75" s="40"/>
    </row>
    <row r="76" spans="2:11">
      <c r="B76" s="35" t="s">
        <v>142</v>
      </c>
      <c r="C76" s="36"/>
      <c r="D76" s="106"/>
      <c r="E76" s="100"/>
      <c r="F76" s="212"/>
      <c r="G76" s="42"/>
      <c r="H76" s="42"/>
      <c r="I76" s="42"/>
    </row>
    <row r="77" spans="2:11">
      <c r="B77" s="37" t="s">
        <v>143</v>
      </c>
      <c r="C77" s="33"/>
      <c r="D77" s="104">
        <v>37</v>
      </c>
      <c r="E77" s="98">
        <v>30</v>
      </c>
      <c r="F77" s="211" t="s">
        <v>144</v>
      </c>
      <c r="G77" s="40"/>
      <c r="H77" s="40"/>
      <c r="I77" s="40"/>
    </row>
    <row r="78" spans="2:11" ht="30">
      <c r="B78" s="41" t="s">
        <v>145</v>
      </c>
      <c r="C78" s="40"/>
      <c r="D78" s="105">
        <v>0</v>
      </c>
      <c r="E78" s="99">
        <v>130</v>
      </c>
      <c r="F78" s="207" t="s">
        <v>144</v>
      </c>
      <c r="G78" s="40"/>
      <c r="H78" s="40"/>
      <c r="I78" s="40"/>
    </row>
    <row r="79" spans="2:11">
      <c r="B79" s="41" t="s">
        <v>146</v>
      </c>
      <c r="C79" s="40"/>
      <c r="D79" s="105">
        <v>1072</v>
      </c>
      <c r="E79" s="99">
        <v>800</v>
      </c>
      <c r="F79" s="207" t="s">
        <v>144</v>
      </c>
      <c r="G79" s="40"/>
      <c r="H79" s="40"/>
      <c r="I79" s="40"/>
    </row>
    <row r="80" spans="2:11" ht="21.75" customHeight="1">
      <c r="B80" s="32"/>
      <c r="C80" s="33"/>
      <c r="D80" s="33"/>
      <c r="E80" s="33"/>
      <c r="F80" s="33"/>
      <c r="G80" s="40"/>
      <c r="H80" s="40"/>
      <c r="I80" s="40"/>
    </row>
    <row r="81" spans="2:13" ht="48.75" customHeight="1">
      <c r="B81" s="289" t="s">
        <v>147</v>
      </c>
      <c r="C81" s="289"/>
      <c r="D81" s="289"/>
      <c r="E81" s="289"/>
      <c r="F81" s="289"/>
      <c r="G81" s="40"/>
      <c r="H81" s="40"/>
      <c r="I81" s="40"/>
    </row>
    <row r="82" spans="2:13" ht="31.5" customHeight="1">
      <c r="B82" s="289" t="s">
        <v>148</v>
      </c>
      <c r="C82" s="289"/>
      <c r="D82" s="289"/>
      <c r="E82" s="289"/>
      <c r="F82" s="289"/>
      <c r="G82" s="57"/>
      <c r="H82" s="57"/>
      <c r="I82" s="57"/>
    </row>
    <row r="83" spans="2:13" ht="35.25" customHeight="1">
      <c r="B83" s="289" t="s">
        <v>387</v>
      </c>
      <c r="C83" s="289"/>
      <c r="D83" s="289"/>
      <c r="E83" s="289"/>
      <c r="F83" s="289"/>
      <c r="G83" s="43"/>
      <c r="H83" s="43"/>
      <c r="I83" s="43"/>
    </row>
    <row r="84" spans="2:13" ht="18" customHeight="1">
      <c r="B84" s="289" t="s">
        <v>149</v>
      </c>
      <c r="C84" s="289"/>
      <c r="D84" s="289"/>
      <c r="E84" s="289"/>
      <c r="F84" s="289"/>
      <c r="G84" s="43"/>
      <c r="H84" s="43"/>
      <c r="I84" s="43"/>
    </row>
    <row r="85" spans="2:13" ht="48.75" customHeight="1">
      <c r="B85" s="289" t="s">
        <v>150</v>
      </c>
      <c r="C85" s="289"/>
      <c r="D85" s="289"/>
      <c r="E85" s="289"/>
      <c r="F85" s="289"/>
    </row>
    <row r="86" spans="2:13" ht="60" customHeight="1">
      <c r="B86" s="289" t="s">
        <v>151</v>
      </c>
      <c r="C86" s="289"/>
      <c r="D86" s="289"/>
      <c r="E86" s="289"/>
      <c r="F86" s="289"/>
    </row>
    <row r="87" spans="2:13" ht="23.25" customHeight="1">
      <c r="B87" s="289" t="s">
        <v>152</v>
      </c>
      <c r="C87" s="289"/>
      <c r="D87" s="289"/>
      <c r="E87" s="289"/>
      <c r="F87" s="289"/>
    </row>
    <row r="88" spans="2:13" ht="23.25" customHeight="1">
      <c r="B88" s="289" t="s">
        <v>374</v>
      </c>
      <c r="C88" s="289"/>
      <c r="D88" s="289"/>
      <c r="E88" s="289"/>
      <c r="F88" s="289"/>
    </row>
    <row r="89" spans="2:13" ht="43.5" customHeight="1">
      <c r="B89" s="289" t="s">
        <v>154</v>
      </c>
      <c r="C89" s="289"/>
      <c r="D89" s="289"/>
      <c r="E89" s="289"/>
      <c r="F89" s="289"/>
    </row>
    <row r="90" spans="2:13">
      <c r="B90" s="158"/>
      <c r="C90" s="158"/>
      <c r="D90" s="158"/>
      <c r="E90" s="158"/>
      <c r="F90" s="158"/>
    </row>
    <row r="91" spans="2:13" ht="18.75">
      <c r="B91" s="28" t="s">
        <v>155</v>
      </c>
      <c r="C91" s="158"/>
      <c r="D91" s="158"/>
      <c r="E91" s="158"/>
      <c r="F91" s="158"/>
    </row>
    <row r="92" spans="2:13" ht="18" customHeight="1">
      <c r="B92" s="65"/>
      <c r="C92" s="158"/>
      <c r="D92" s="158"/>
      <c r="E92" s="158"/>
      <c r="F92" s="158"/>
    </row>
    <row r="93" spans="2:13">
      <c r="B93" s="159" t="s">
        <v>26</v>
      </c>
      <c r="C93" s="174" t="s">
        <v>156</v>
      </c>
      <c r="D93" s="11"/>
      <c r="E93" s="291" t="s">
        <v>157</v>
      </c>
      <c r="F93" s="291"/>
      <c r="G93" s="291"/>
      <c r="H93" s="291"/>
      <c r="I93" s="291"/>
      <c r="J93" s="291"/>
      <c r="K93" s="291"/>
      <c r="L93" s="167"/>
      <c r="M93" s="167"/>
    </row>
    <row r="94" spans="2:13" ht="15" customHeight="1">
      <c r="B94" s="8" t="s">
        <v>158</v>
      </c>
      <c r="C94" s="166">
        <v>63</v>
      </c>
      <c r="D94" t="s">
        <v>159</v>
      </c>
      <c r="E94" s="295" t="s">
        <v>160</v>
      </c>
      <c r="F94" s="295"/>
      <c r="G94" s="295"/>
      <c r="H94" s="295"/>
      <c r="I94" s="295"/>
      <c r="J94" s="295"/>
      <c r="K94" s="295"/>
      <c r="L94" s="295"/>
      <c r="M94" s="295"/>
    </row>
    <row r="95" spans="2:13" ht="15" customHeight="1">
      <c r="B95" s="8" t="s">
        <v>161</v>
      </c>
      <c r="C95" s="166">
        <v>5973</v>
      </c>
      <c r="D95" t="s">
        <v>159</v>
      </c>
      <c r="E95" s="294" t="s">
        <v>162</v>
      </c>
      <c r="F95" s="294"/>
      <c r="G95" s="294"/>
      <c r="H95" s="294"/>
      <c r="I95" s="294"/>
      <c r="J95" s="294"/>
      <c r="K95" s="294"/>
      <c r="L95" s="294"/>
      <c r="M95" s="294"/>
    </row>
    <row r="96" spans="2:13" ht="15" customHeight="1">
      <c r="B96" s="8" t="s">
        <v>163</v>
      </c>
      <c r="C96" s="166">
        <v>1174</v>
      </c>
      <c r="D96" t="s">
        <v>159</v>
      </c>
      <c r="E96" s="294" t="s">
        <v>122</v>
      </c>
      <c r="F96" s="294"/>
      <c r="G96" s="294"/>
      <c r="H96" s="294"/>
      <c r="I96" s="294"/>
      <c r="J96" s="294"/>
      <c r="K96" s="294"/>
      <c r="L96" s="294"/>
      <c r="M96" s="294"/>
    </row>
    <row r="97" spans="2:101" ht="15" customHeight="1">
      <c r="B97" s="8" t="s">
        <v>164</v>
      </c>
      <c r="C97" s="166">
        <v>3961</v>
      </c>
      <c r="D97" t="s">
        <v>159</v>
      </c>
      <c r="E97" s="294" t="s">
        <v>165</v>
      </c>
      <c r="F97" s="294"/>
      <c r="G97" s="294"/>
      <c r="H97" s="294"/>
      <c r="I97" s="294"/>
      <c r="J97" s="294"/>
      <c r="K97" s="294"/>
      <c r="L97" s="294"/>
      <c r="M97" s="294"/>
    </row>
    <row r="98" spans="2:101" ht="15" customHeight="1">
      <c r="B98" s="8" t="s">
        <v>166</v>
      </c>
      <c r="C98" s="166">
        <v>7147</v>
      </c>
      <c r="D98" t="s">
        <v>159</v>
      </c>
      <c r="E98" s="294" t="s">
        <v>167</v>
      </c>
      <c r="F98" s="294"/>
      <c r="G98" s="294"/>
      <c r="H98" s="294"/>
      <c r="I98" s="294"/>
      <c r="J98" s="294"/>
      <c r="K98" s="294"/>
      <c r="L98" s="294"/>
      <c r="M98" s="294"/>
    </row>
    <row r="99" spans="2:101" ht="15" customHeight="1">
      <c r="B99" s="160" t="s">
        <v>168</v>
      </c>
      <c r="C99" s="164">
        <v>0.74</v>
      </c>
      <c r="E99" s="294" t="s">
        <v>169</v>
      </c>
      <c r="F99" s="294"/>
      <c r="G99" s="294"/>
      <c r="H99" s="294"/>
      <c r="I99" s="294"/>
      <c r="J99" s="294"/>
      <c r="K99" s="294"/>
      <c r="L99" s="294"/>
      <c r="M99" s="294"/>
    </row>
    <row r="100" spans="2:101">
      <c r="B100" s="160" t="s">
        <v>170</v>
      </c>
      <c r="C100" s="165">
        <v>0.01</v>
      </c>
      <c r="E100" s="161"/>
    </row>
    <row r="104" spans="2:101" ht="18.75">
      <c r="B104" s="28" t="s">
        <v>171</v>
      </c>
      <c r="C104" s="168"/>
      <c r="D104" s="168"/>
      <c r="E104" s="168"/>
      <c r="F104" s="168"/>
      <c r="G104" s="168"/>
      <c r="H104" s="168"/>
      <c r="I104" s="168"/>
      <c r="J104" s="168"/>
      <c r="K104" s="168"/>
      <c r="L104" s="168"/>
      <c r="M104" s="168"/>
      <c r="N104" s="168"/>
      <c r="O104" s="168"/>
      <c r="P104" s="168"/>
      <c r="Q104" s="168"/>
      <c r="R104" s="168"/>
      <c r="S104" s="168"/>
      <c r="T104" s="168"/>
      <c r="U104" s="168"/>
      <c r="V104" s="168"/>
      <c r="W104" s="168"/>
      <c r="X104" s="168"/>
      <c r="Y104" s="168"/>
      <c r="Z104" s="168"/>
      <c r="AA104" s="168"/>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c r="AW104" s="16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row>
    <row r="105" spans="2:101">
      <c r="B105" s="65"/>
      <c r="C105" s="168"/>
      <c r="D105" s="168"/>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68"/>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row>
    <row r="106" spans="2:101" ht="15" customHeight="1">
      <c r="B106" s="163" t="s">
        <v>78</v>
      </c>
      <c r="C106" s="292" t="s">
        <v>172</v>
      </c>
      <c r="D106" s="292"/>
    </row>
    <row r="107" spans="2:101">
      <c r="B107" s="160" t="s">
        <v>173</v>
      </c>
      <c r="C107" s="169"/>
      <c r="D107" s="169">
        <v>8.7270000000000003</v>
      </c>
    </row>
    <row r="108" spans="2:101">
      <c r="B108" s="160" t="s">
        <v>77</v>
      </c>
      <c r="C108" s="169"/>
      <c r="D108" s="169">
        <v>5.4080000000000004</v>
      </c>
    </row>
    <row r="109" spans="2:101">
      <c r="B109" s="160" t="s">
        <v>78</v>
      </c>
      <c r="C109" s="169"/>
      <c r="D109" s="169">
        <v>5.0919999999999996</v>
      </c>
    </row>
    <row r="110" spans="2:101">
      <c r="B110" s="160" t="s">
        <v>174</v>
      </c>
      <c r="C110" s="169"/>
      <c r="D110" s="169">
        <v>5.351</v>
      </c>
    </row>
    <row r="111" spans="2:101">
      <c r="B111" s="160" t="s">
        <v>175</v>
      </c>
      <c r="C111" s="169"/>
      <c r="D111" s="169">
        <v>1.476</v>
      </c>
    </row>
    <row r="112" spans="2:101">
      <c r="B112" s="160" t="s">
        <v>87</v>
      </c>
      <c r="C112" s="169"/>
      <c r="D112" s="169">
        <v>13.855</v>
      </c>
    </row>
    <row r="113" spans="2:6">
      <c r="B113" s="160" t="s">
        <v>176</v>
      </c>
      <c r="C113" s="169"/>
      <c r="D113" s="169">
        <v>10.375999999999999</v>
      </c>
    </row>
    <row r="114" spans="2:6">
      <c r="B114" s="160" t="s">
        <v>88</v>
      </c>
      <c r="C114" s="169"/>
      <c r="D114" s="169">
        <v>6.3789999999999996</v>
      </c>
    </row>
    <row r="115" spans="2:6">
      <c r="B115" s="170" t="s">
        <v>177</v>
      </c>
      <c r="C115" s="171"/>
      <c r="D115" s="171">
        <v>56.662999999999997</v>
      </c>
    </row>
    <row r="116" spans="2:6">
      <c r="B116" s="160" t="s">
        <v>178</v>
      </c>
      <c r="C116" s="169"/>
      <c r="D116" s="169">
        <v>83.406000000000006</v>
      </c>
    </row>
    <row r="117" spans="2:6">
      <c r="B117" s="172" t="s">
        <v>179</v>
      </c>
      <c r="C117" s="173"/>
      <c r="D117" s="173">
        <v>140.072</v>
      </c>
    </row>
    <row r="121" spans="2:6" ht="18.75">
      <c r="B121" s="28" t="s">
        <v>180</v>
      </c>
    </row>
    <row r="122" spans="2:6">
      <c r="B122" s="65"/>
    </row>
    <row r="123" spans="2:6">
      <c r="B123" s="293" t="s">
        <v>181</v>
      </c>
      <c r="C123" s="293"/>
      <c r="D123" s="293"/>
      <c r="E123" s="293"/>
      <c r="F123" s="175"/>
    </row>
    <row r="124" spans="2:6">
      <c r="B124" s="177"/>
      <c r="C124" s="290" t="s">
        <v>182</v>
      </c>
      <c r="D124" s="290"/>
      <c r="E124" s="290"/>
      <c r="F124" s="175"/>
    </row>
    <row r="125" spans="2:6" ht="15" customHeight="1">
      <c r="B125" s="176" t="s">
        <v>183</v>
      </c>
      <c r="C125" s="178" t="s">
        <v>184</v>
      </c>
      <c r="D125" s="178" t="s">
        <v>185</v>
      </c>
      <c r="E125" s="178" t="s">
        <v>186</v>
      </c>
      <c r="F125" s="175"/>
    </row>
    <row r="126" spans="2:6">
      <c r="B126" s="160" t="s">
        <v>187</v>
      </c>
      <c r="C126" s="179">
        <v>356</v>
      </c>
      <c r="D126" s="179">
        <v>1289</v>
      </c>
      <c r="E126" s="179">
        <v>4849</v>
      </c>
      <c r="F126" s="175"/>
    </row>
    <row r="127" spans="2:6">
      <c r="B127" s="160" t="s">
        <v>188</v>
      </c>
      <c r="C127" s="179">
        <v>17723</v>
      </c>
      <c r="D127" s="179">
        <v>20729</v>
      </c>
      <c r="E127" s="179">
        <v>38452</v>
      </c>
      <c r="F127" s="175"/>
    </row>
    <row r="128" spans="2:6">
      <c r="B128" s="160" t="s">
        <v>189</v>
      </c>
      <c r="C128" s="179">
        <v>14759</v>
      </c>
      <c r="D128" s="179">
        <v>12847</v>
      </c>
      <c r="E128" s="179">
        <v>27606</v>
      </c>
      <c r="F128" s="175"/>
    </row>
    <row r="129" spans="2:6">
      <c r="B129" s="160" t="s">
        <v>190</v>
      </c>
      <c r="C129" s="179">
        <v>16622</v>
      </c>
      <c r="D129" s="179">
        <v>19889</v>
      </c>
      <c r="E129" s="179">
        <v>3651</v>
      </c>
      <c r="F129" s="175"/>
    </row>
    <row r="130" spans="2:6">
      <c r="B130" s="160" t="s">
        <v>191</v>
      </c>
      <c r="C130" s="179">
        <v>17071</v>
      </c>
      <c r="D130" s="179">
        <v>2247</v>
      </c>
      <c r="E130" s="179">
        <v>3954</v>
      </c>
      <c r="F130" s="175"/>
    </row>
    <row r="131" spans="2:6">
      <c r="B131" s="160" t="s">
        <v>192</v>
      </c>
      <c r="C131" s="179">
        <v>18917</v>
      </c>
      <c r="D131" s="179">
        <v>12534</v>
      </c>
      <c r="E131" s="179">
        <v>31451</v>
      </c>
      <c r="F131" s="175"/>
    </row>
    <row r="132" spans="2:6">
      <c r="B132" s="160" t="s">
        <v>193</v>
      </c>
      <c r="C132" s="179">
        <v>2539</v>
      </c>
      <c r="D132" s="179">
        <v>21092</v>
      </c>
      <c r="E132" s="179">
        <v>46482</v>
      </c>
      <c r="F132" s="175"/>
    </row>
    <row r="133" spans="2:6">
      <c r="B133" s="160" t="s">
        <v>194</v>
      </c>
      <c r="C133" s="179">
        <v>27647</v>
      </c>
      <c r="D133" s="179">
        <v>1</v>
      </c>
      <c r="E133" s="179">
        <v>27648</v>
      </c>
      <c r="F133" s="175"/>
    </row>
    <row r="134" spans="2:6">
      <c r="B134" s="172" t="s">
        <v>186</v>
      </c>
      <c r="C134" s="180">
        <v>141688</v>
      </c>
      <c r="D134" s="180">
        <v>11085</v>
      </c>
      <c r="E134" s="180">
        <v>252539</v>
      </c>
      <c r="F134" s="175"/>
    </row>
    <row r="135" spans="2:6">
      <c r="B135" s="175"/>
      <c r="C135" s="175"/>
      <c r="D135" s="175"/>
      <c r="E135" s="175"/>
      <c r="F135" s="175"/>
    </row>
    <row r="136" spans="2:6">
      <c r="B136" s="175"/>
      <c r="C136" s="175"/>
      <c r="D136" s="175"/>
      <c r="E136" s="175"/>
      <c r="F136" s="175"/>
    </row>
    <row r="137" spans="2:6">
      <c r="B137" s="163" t="s">
        <v>195</v>
      </c>
      <c r="C137" s="163"/>
      <c r="D137" s="163"/>
      <c r="E137" s="162"/>
    </row>
    <row r="138" spans="2:6" ht="30">
      <c r="B138" s="176" t="s">
        <v>183</v>
      </c>
      <c r="C138" s="178" t="s">
        <v>182</v>
      </c>
      <c r="D138" s="178" t="s">
        <v>196</v>
      </c>
      <c r="E138" s="181"/>
    </row>
    <row r="139" spans="2:6">
      <c r="B139" s="160" t="s">
        <v>187</v>
      </c>
      <c r="C139" s="179">
        <v>2261</v>
      </c>
      <c r="D139" s="183">
        <v>0.04</v>
      </c>
      <c r="E139" s="179"/>
    </row>
    <row r="140" spans="2:6">
      <c r="B140" s="160" t="s">
        <v>188</v>
      </c>
      <c r="C140" s="179">
        <v>6782</v>
      </c>
      <c r="D140" s="183">
        <v>0.13</v>
      </c>
      <c r="E140" s="179"/>
    </row>
    <row r="141" spans="2:6">
      <c r="B141" s="160" t="s">
        <v>189</v>
      </c>
      <c r="C141" s="179">
        <v>4837</v>
      </c>
      <c r="D141" s="183">
        <v>0.09</v>
      </c>
      <c r="E141" s="179"/>
    </row>
    <row r="142" spans="2:6">
      <c r="B142" s="160" t="s">
        <v>190</v>
      </c>
      <c r="C142" s="179">
        <v>6895</v>
      </c>
      <c r="D142" s="183">
        <v>0.13</v>
      </c>
      <c r="E142" s="179"/>
    </row>
    <row r="143" spans="2:6">
      <c r="B143" s="160" t="s">
        <v>191</v>
      </c>
      <c r="C143" s="179">
        <v>3049</v>
      </c>
      <c r="D143" s="183">
        <v>0.06</v>
      </c>
      <c r="E143" s="179"/>
    </row>
    <row r="144" spans="2:6">
      <c r="B144" s="160" t="s">
        <v>192</v>
      </c>
      <c r="C144" s="179">
        <v>2408</v>
      </c>
      <c r="D144" s="183">
        <v>0.05</v>
      </c>
      <c r="E144" s="179"/>
    </row>
    <row r="145" spans="2:9">
      <c r="B145" s="160" t="s">
        <v>193</v>
      </c>
      <c r="C145" s="179">
        <v>2117</v>
      </c>
      <c r="D145" s="183">
        <v>0.04</v>
      </c>
      <c r="E145" s="179"/>
    </row>
    <row r="146" spans="2:9">
      <c r="B146" s="160" t="s">
        <v>194</v>
      </c>
      <c r="C146" s="179">
        <v>24387</v>
      </c>
      <c r="D146" s="183">
        <v>0.46</v>
      </c>
      <c r="E146" s="179"/>
    </row>
    <row r="147" spans="2:9">
      <c r="B147" s="172" t="s">
        <v>186</v>
      </c>
      <c r="C147" s="180">
        <v>52735</v>
      </c>
      <c r="D147" s="184">
        <v>1</v>
      </c>
      <c r="E147" s="182"/>
    </row>
    <row r="148" spans="2:9">
      <c r="B148" s="175"/>
      <c r="C148" s="175"/>
      <c r="D148" s="175"/>
      <c r="E148" s="175"/>
    </row>
    <row r="150" spans="2:9" ht="18.75">
      <c r="B150" s="28" t="s">
        <v>197</v>
      </c>
    </row>
    <row r="152" spans="2:9">
      <c r="B152" s="185" t="s">
        <v>198</v>
      </c>
      <c r="C152" s="175"/>
      <c r="D152" s="175"/>
      <c r="E152" s="175"/>
      <c r="F152" s="175"/>
      <c r="G152" s="175"/>
      <c r="H152" s="175"/>
      <c r="I152" s="175"/>
    </row>
    <row r="153" spans="2:9">
      <c r="B153" s="175"/>
      <c r="C153" s="175"/>
      <c r="D153" s="175"/>
      <c r="E153" s="175"/>
      <c r="F153" s="175"/>
      <c r="G153" s="175"/>
      <c r="H153" s="175"/>
      <c r="I153" s="175"/>
    </row>
    <row r="154" spans="2:9" ht="60">
      <c r="B154" s="292"/>
      <c r="C154" s="292"/>
      <c r="D154" s="196" t="s">
        <v>199</v>
      </c>
      <c r="E154" s="174" t="s">
        <v>200</v>
      </c>
      <c r="F154" s="174" t="s">
        <v>201</v>
      </c>
      <c r="G154" s="196" t="s">
        <v>202</v>
      </c>
      <c r="H154" s="196" t="s">
        <v>203</v>
      </c>
      <c r="I154" s="196" t="s">
        <v>204</v>
      </c>
    </row>
    <row r="155" spans="2:9">
      <c r="B155" s="162" t="s">
        <v>205</v>
      </c>
      <c r="C155" s="162" t="s">
        <v>206</v>
      </c>
      <c r="D155" s="187">
        <v>41683</v>
      </c>
      <c r="E155" s="188">
        <v>8.0651378362922646E-2</v>
      </c>
      <c r="F155" s="188">
        <v>8.0651378362922646E-2</v>
      </c>
      <c r="G155" s="189">
        <v>0.96417381304916072</v>
      </c>
      <c r="H155" s="188">
        <v>0.42119412468598189</v>
      </c>
      <c r="I155" s="188">
        <v>3.5826186950839174E-2</v>
      </c>
    </row>
    <row r="156" spans="2:9">
      <c r="B156" s="190"/>
      <c r="C156" s="190"/>
      <c r="D156" s="190"/>
      <c r="E156" s="190"/>
      <c r="F156" s="190"/>
      <c r="G156" s="191"/>
      <c r="H156" s="175"/>
      <c r="I156" s="175"/>
    </row>
    <row r="157" spans="2:9" ht="75">
      <c r="B157" s="292"/>
      <c r="C157" s="292"/>
      <c r="D157" s="197" t="s">
        <v>207</v>
      </c>
      <c r="E157" s="198" t="s">
        <v>200</v>
      </c>
      <c r="F157" s="198" t="s">
        <v>201</v>
      </c>
      <c r="G157" s="197" t="s">
        <v>202</v>
      </c>
      <c r="H157" s="196" t="s">
        <v>203</v>
      </c>
      <c r="I157" s="196" t="s">
        <v>204</v>
      </c>
    </row>
    <row r="158" spans="2:9">
      <c r="B158" s="192" t="s">
        <v>208</v>
      </c>
      <c r="C158" s="193" t="s">
        <v>209</v>
      </c>
      <c r="D158" s="194">
        <v>12018</v>
      </c>
      <c r="E158" s="195">
        <v>1.6511430934857112E-2</v>
      </c>
      <c r="F158" s="195">
        <v>1.6511430934857112E-2</v>
      </c>
      <c r="G158" s="195">
        <v>0.96424571737405218</v>
      </c>
      <c r="H158" s="195">
        <v>0.8942295704817016</v>
      </c>
      <c r="I158" s="195">
        <v>3.5754282625947903E-2</v>
      </c>
    </row>
    <row r="159" spans="2:9">
      <c r="B159" s="186"/>
      <c r="C159" s="175"/>
      <c r="D159" s="175"/>
      <c r="E159" s="175"/>
      <c r="F159" s="175"/>
      <c r="G159" s="175"/>
      <c r="H159" s="175"/>
      <c r="I159" s="175"/>
    </row>
  </sheetData>
  <mergeCells count="27">
    <mergeCell ref="C124:E124"/>
    <mergeCell ref="E93:K93"/>
    <mergeCell ref="B154:C154"/>
    <mergeCell ref="B157:C157"/>
    <mergeCell ref="B123:E123"/>
    <mergeCell ref="C106:D106"/>
    <mergeCell ref="E99:M99"/>
    <mergeCell ref="E97:M97"/>
    <mergeCell ref="E98:M98"/>
    <mergeCell ref="E95:M95"/>
    <mergeCell ref="E96:M96"/>
    <mergeCell ref="E94:M94"/>
    <mergeCell ref="B87:F87"/>
    <mergeCell ref="B88:F88"/>
    <mergeCell ref="B89:F89"/>
    <mergeCell ref="B81:F81"/>
    <mergeCell ref="B86:F86"/>
    <mergeCell ref="B30:P30"/>
    <mergeCell ref="B82:F82"/>
    <mergeCell ref="B83:F83"/>
    <mergeCell ref="B84:F84"/>
    <mergeCell ref="B85:F85"/>
    <mergeCell ref="D9:G9"/>
    <mergeCell ref="L9:O9"/>
    <mergeCell ref="C8:J8"/>
    <mergeCell ref="H9:J9"/>
    <mergeCell ref="K8:P8"/>
  </mergeCells>
  <pageMargins left="0.7" right="0.7" top="0.75" bottom="0.75" header="0.3" footer="0.3"/>
  <pageSetup paperSize="9" scale="2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9FD99-156D-49A4-B035-75D121559B6D}">
  <dimension ref="B1:J181"/>
  <sheetViews>
    <sheetView showGridLines="0" workbookViewId="0">
      <selection activeCell="H4" sqref="H4"/>
    </sheetView>
  </sheetViews>
  <sheetFormatPr defaultColWidth="9.140625" defaultRowHeight="15"/>
  <cols>
    <col min="1" max="1" width="4.28515625" customWidth="1"/>
    <col min="2" max="2" width="88" customWidth="1"/>
    <col min="3" max="3" width="10.28515625" customWidth="1"/>
    <col min="4" max="4" width="11" style="124" customWidth="1"/>
    <col min="5" max="5" width="10.140625" style="227" customWidth="1"/>
    <col min="6" max="7" width="7.42578125" customWidth="1"/>
    <col min="8" max="8" width="15.28515625" customWidth="1"/>
    <col min="9" max="9" width="19" customWidth="1"/>
  </cols>
  <sheetData>
    <row r="1" spans="2:5">
      <c r="D1"/>
      <c r="E1"/>
    </row>
    <row r="2" spans="2:5" ht="23.25">
      <c r="B2" s="203" t="s">
        <v>210</v>
      </c>
      <c r="D2"/>
      <c r="E2"/>
    </row>
    <row r="3" spans="2:5">
      <c r="B3" s="65" t="s">
        <v>388</v>
      </c>
      <c r="D3"/>
      <c r="E3"/>
    </row>
    <row r="4" spans="2:5">
      <c r="C4" s="124"/>
    </row>
    <row r="5" spans="2:5">
      <c r="C5" s="124"/>
    </row>
    <row r="6" spans="2:5" ht="18.75">
      <c r="B6" s="28" t="s">
        <v>211</v>
      </c>
      <c r="C6" s="298" t="s">
        <v>212</v>
      </c>
      <c r="D6" s="298"/>
      <c r="E6" s="298"/>
    </row>
    <row r="7" spans="2:5">
      <c r="B7" s="11"/>
      <c r="C7" s="119">
        <v>2024</v>
      </c>
      <c r="D7" s="246">
        <v>2023</v>
      </c>
      <c r="E7" s="246">
        <v>2022</v>
      </c>
    </row>
    <row r="8" spans="2:5" ht="17.25">
      <c r="B8" t="s">
        <v>213</v>
      </c>
      <c r="C8" s="118">
        <v>2562</v>
      </c>
      <c r="D8" s="247"/>
      <c r="E8" s="247"/>
    </row>
    <row r="9" spans="2:5">
      <c r="B9" s="217" t="s">
        <v>214</v>
      </c>
      <c r="C9" s="118">
        <v>1404</v>
      </c>
      <c r="D9" s="247"/>
      <c r="E9" s="247"/>
    </row>
    <row r="10" spans="2:5">
      <c r="B10" s="217" t="s">
        <v>215</v>
      </c>
      <c r="C10" s="118">
        <v>1158</v>
      </c>
      <c r="D10" s="247"/>
      <c r="E10" s="247"/>
    </row>
    <row r="11" spans="2:5">
      <c r="B11" s="217"/>
      <c r="C11" s="126"/>
      <c r="D11" s="247"/>
      <c r="E11" s="247"/>
    </row>
    <row r="12" spans="2:5">
      <c r="B12" t="s">
        <v>216</v>
      </c>
      <c r="C12" s="102">
        <f>2433+69</f>
        <v>2502</v>
      </c>
      <c r="D12" s="248">
        <v>1711</v>
      </c>
      <c r="E12" s="241">
        <v>1655</v>
      </c>
    </row>
    <row r="13" spans="2:5">
      <c r="B13" s="217" t="s">
        <v>214</v>
      </c>
      <c r="C13" s="102">
        <f>1358+36</f>
        <v>1394</v>
      </c>
      <c r="D13" s="248">
        <v>953</v>
      </c>
      <c r="E13" s="241">
        <v>914</v>
      </c>
    </row>
    <row r="14" spans="2:5">
      <c r="B14" s="217" t="s">
        <v>215</v>
      </c>
      <c r="C14" s="102">
        <f>1075+33</f>
        <v>1108</v>
      </c>
      <c r="D14" s="248">
        <v>758</v>
      </c>
      <c r="E14" s="241">
        <v>741</v>
      </c>
    </row>
    <row r="15" spans="2:5">
      <c r="B15" s="217"/>
      <c r="C15" s="102"/>
      <c r="D15" s="248"/>
    </row>
    <row r="16" spans="2:5">
      <c r="B16" t="s">
        <v>217</v>
      </c>
      <c r="C16" s="117">
        <v>0.55715427657873706</v>
      </c>
      <c r="D16" s="221">
        <v>0.56000000000000005</v>
      </c>
      <c r="E16" s="234">
        <v>0.55000000000000004</v>
      </c>
    </row>
    <row r="17" spans="2:5">
      <c r="B17" t="s">
        <v>218</v>
      </c>
      <c r="C17" s="117">
        <v>0.44284572342126299</v>
      </c>
      <c r="D17" s="221">
        <v>0.44</v>
      </c>
      <c r="E17" s="234">
        <v>0.45</v>
      </c>
    </row>
    <row r="18" spans="2:5">
      <c r="C18" s="117"/>
      <c r="D18" s="221"/>
    </row>
    <row r="19" spans="2:5" ht="17.25">
      <c r="B19" t="s">
        <v>219</v>
      </c>
      <c r="C19" s="127">
        <f>C12-C23</f>
        <v>2433</v>
      </c>
      <c r="D19" s="233">
        <f>D12-D23</f>
        <v>1688</v>
      </c>
    </row>
    <row r="20" spans="2:5">
      <c r="B20" s="217" t="s">
        <v>214</v>
      </c>
      <c r="C20" s="127">
        <f>C13-C24</f>
        <v>1358</v>
      </c>
      <c r="D20" s="233">
        <f>D13-D24</f>
        <v>944</v>
      </c>
    </row>
    <row r="21" spans="2:5">
      <c r="B21" s="217" t="s">
        <v>215</v>
      </c>
      <c r="C21" s="127">
        <f t="shared" ref="C21:D21" si="0">C14-C25</f>
        <v>1075</v>
      </c>
      <c r="D21" s="233">
        <f t="shared" si="0"/>
        <v>744</v>
      </c>
    </row>
    <row r="22" spans="2:5">
      <c r="C22" s="117"/>
      <c r="D22" s="221"/>
    </row>
    <row r="23" spans="2:5">
      <c r="B23" t="s">
        <v>220</v>
      </c>
      <c r="C23" s="127">
        <v>69</v>
      </c>
      <c r="D23" s="233">
        <v>23</v>
      </c>
    </row>
    <row r="24" spans="2:5">
      <c r="B24" s="217" t="s">
        <v>214</v>
      </c>
      <c r="C24" s="118">
        <v>36</v>
      </c>
      <c r="D24" s="241">
        <v>9</v>
      </c>
    </row>
    <row r="25" spans="2:5">
      <c r="B25" s="217" t="s">
        <v>215</v>
      </c>
      <c r="C25" s="118">
        <v>33</v>
      </c>
      <c r="D25" s="241">
        <v>14</v>
      </c>
    </row>
    <row r="26" spans="2:5">
      <c r="B26" s="217"/>
      <c r="C26" s="118"/>
      <c r="D26" s="241"/>
    </row>
    <row r="27" spans="2:5">
      <c r="B27" t="s">
        <v>221</v>
      </c>
      <c r="C27" s="216">
        <v>0</v>
      </c>
      <c r="D27" s="249">
        <v>0</v>
      </c>
      <c r="E27" s="249">
        <v>0</v>
      </c>
    </row>
    <row r="28" spans="2:5">
      <c r="B28" s="217" t="s">
        <v>214</v>
      </c>
      <c r="C28" s="216">
        <v>0</v>
      </c>
      <c r="D28" s="249">
        <v>0</v>
      </c>
      <c r="E28" s="249">
        <v>0</v>
      </c>
    </row>
    <row r="29" spans="2:5">
      <c r="B29" s="217" t="s">
        <v>215</v>
      </c>
      <c r="C29" s="216">
        <v>0</v>
      </c>
      <c r="D29" s="249">
        <v>0</v>
      </c>
      <c r="E29" s="249">
        <v>0</v>
      </c>
    </row>
    <row r="30" spans="2:5">
      <c r="C30" s="216"/>
      <c r="D30" s="249"/>
    </row>
    <row r="31" spans="2:5">
      <c r="B31" t="s">
        <v>222</v>
      </c>
      <c r="C31" s="118">
        <v>1291</v>
      </c>
      <c r="D31" s="241">
        <v>1302</v>
      </c>
      <c r="E31" s="241">
        <v>1312</v>
      </c>
    </row>
    <row r="32" spans="2:5" ht="17.25">
      <c r="B32" s="217" t="s">
        <v>223</v>
      </c>
      <c r="C32" s="118">
        <v>1238</v>
      </c>
      <c r="D32" s="241"/>
    </row>
    <row r="33" spans="2:5" ht="17.25">
      <c r="B33" s="217" t="s">
        <v>224</v>
      </c>
      <c r="C33" s="118">
        <v>53</v>
      </c>
      <c r="D33" s="241"/>
    </row>
    <row r="34" spans="2:5">
      <c r="B34" t="s">
        <v>225</v>
      </c>
      <c r="C34" s="118">
        <v>138</v>
      </c>
      <c r="D34" s="241">
        <v>135</v>
      </c>
      <c r="E34" s="227">
        <v>128</v>
      </c>
    </row>
    <row r="35" spans="2:5" ht="17.25">
      <c r="B35" s="217" t="s">
        <v>223</v>
      </c>
      <c r="C35" s="118">
        <v>136</v>
      </c>
      <c r="D35" s="241"/>
    </row>
    <row r="36" spans="2:5" ht="17.25">
      <c r="B36" s="217" t="s">
        <v>224</v>
      </c>
      <c r="C36" s="118">
        <v>2</v>
      </c>
      <c r="D36" s="241"/>
    </row>
    <row r="37" spans="2:5">
      <c r="B37" t="s">
        <v>226</v>
      </c>
      <c r="C37" s="118">
        <v>281</v>
      </c>
      <c r="D37" s="241">
        <v>209</v>
      </c>
      <c r="E37" s="227">
        <v>155</v>
      </c>
    </row>
    <row r="38" spans="2:5" ht="17.25">
      <c r="B38" s="217" t="s">
        <v>223</v>
      </c>
      <c r="C38" s="118">
        <v>280</v>
      </c>
      <c r="D38" s="241"/>
    </row>
    <row r="39" spans="2:5" ht="17.25">
      <c r="B39" s="217" t="s">
        <v>224</v>
      </c>
      <c r="C39" s="118">
        <v>1</v>
      </c>
      <c r="D39" s="241"/>
    </row>
    <row r="40" spans="2:5">
      <c r="B40" t="s">
        <v>227</v>
      </c>
      <c r="C40" s="118">
        <v>98</v>
      </c>
      <c r="D40" s="241">
        <v>65</v>
      </c>
      <c r="E40" s="227">
        <v>60</v>
      </c>
    </row>
    <row r="41" spans="2:5" ht="17.25">
      <c r="B41" s="217" t="s">
        <v>223</v>
      </c>
      <c r="C41" s="118">
        <v>97</v>
      </c>
      <c r="D41" s="241"/>
    </row>
    <row r="42" spans="2:5" ht="17.25">
      <c r="B42" s="217" t="s">
        <v>224</v>
      </c>
      <c r="C42" s="118">
        <v>1</v>
      </c>
      <c r="D42" s="241"/>
    </row>
    <row r="43" spans="2:5">
      <c r="B43" t="s">
        <v>228</v>
      </c>
      <c r="C43" s="118">
        <v>694</v>
      </c>
      <c r="D43" s="241"/>
    </row>
    <row r="44" spans="2:5" ht="17.25">
      <c r="B44" s="217" t="s">
        <v>223</v>
      </c>
      <c r="C44" s="118">
        <v>692</v>
      </c>
      <c r="D44" s="241"/>
    </row>
    <row r="45" spans="2:5" ht="17.25">
      <c r="B45" s="217" t="s">
        <v>224</v>
      </c>
      <c r="C45" s="118">
        <v>2</v>
      </c>
      <c r="D45" s="221"/>
    </row>
    <row r="46" spans="2:5">
      <c r="B46" s="217"/>
      <c r="C46" s="118"/>
      <c r="D46" s="221"/>
    </row>
    <row r="47" spans="2:5">
      <c r="B47" t="s">
        <v>229</v>
      </c>
      <c r="C47" s="118">
        <v>1404</v>
      </c>
      <c r="D47" s="241">
        <v>975</v>
      </c>
      <c r="E47" s="248">
        <v>640</v>
      </c>
    </row>
    <row r="48" spans="2:5" ht="17.25">
      <c r="B48" t="s">
        <v>230</v>
      </c>
      <c r="C48" s="117">
        <v>0.56999999999999995</v>
      </c>
      <c r="D48" s="234">
        <v>0.57999999999999996</v>
      </c>
      <c r="E48" s="250"/>
    </row>
    <row r="49" spans="2:5">
      <c r="C49" s="117"/>
      <c r="D49" s="234"/>
      <c r="E49" s="250"/>
    </row>
    <row r="50" spans="2:5">
      <c r="B50" t="s">
        <v>231</v>
      </c>
      <c r="C50" s="118">
        <v>370</v>
      </c>
      <c r="D50" s="241">
        <v>280</v>
      </c>
      <c r="E50" s="248">
        <v>213</v>
      </c>
    </row>
    <row r="51" spans="2:5">
      <c r="B51" t="s">
        <v>232</v>
      </c>
      <c r="C51" s="117">
        <v>0.42</v>
      </c>
      <c r="D51" s="234">
        <v>0.43</v>
      </c>
      <c r="E51" s="250"/>
    </row>
    <row r="52" spans="2:5">
      <c r="C52" s="117"/>
      <c r="D52" s="234"/>
      <c r="E52" s="250"/>
    </row>
    <row r="53" spans="2:5">
      <c r="B53" t="s">
        <v>233</v>
      </c>
      <c r="C53" s="118">
        <v>676</v>
      </c>
      <c r="D53" s="241">
        <v>456</v>
      </c>
      <c r="E53" s="248">
        <v>386</v>
      </c>
    </row>
    <row r="54" spans="2:5">
      <c r="B54" t="s">
        <v>234</v>
      </c>
      <c r="C54" s="117">
        <v>0.61</v>
      </c>
      <c r="D54" s="234">
        <v>0.57999999999999996</v>
      </c>
      <c r="E54" s="250"/>
    </row>
    <row r="55" spans="2:5">
      <c r="C55" s="117"/>
      <c r="D55" s="234"/>
      <c r="E55" s="250"/>
    </row>
    <row r="56" spans="2:5" ht="17.25">
      <c r="B56" t="s">
        <v>235</v>
      </c>
      <c r="C56" s="242">
        <f>SUM(C57:C58)</f>
        <v>126</v>
      </c>
      <c r="D56" s="251">
        <v>154</v>
      </c>
      <c r="E56" s="251">
        <v>152</v>
      </c>
    </row>
    <row r="57" spans="2:5">
      <c r="B57" t="s">
        <v>214</v>
      </c>
      <c r="C57" s="118">
        <v>100</v>
      </c>
      <c r="D57" s="241">
        <v>115</v>
      </c>
      <c r="E57" s="248">
        <v>119</v>
      </c>
    </row>
    <row r="58" spans="2:5">
      <c r="B58" t="s">
        <v>215</v>
      </c>
      <c r="C58" s="118">
        <v>26</v>
      </c>
      <c r="D58" s="241">
        <v>39</v>
      </c>
      <c r="E58" s="248">
        <v>33</v>
      </c>
    </row>
    <row r="59" spans="2:5">
      <c r="B59" s="217"/>
      <c r="C59" s="118"/>
      <c r="D59" s="221"/>
    </row>
    <row r="60" spans="2:5" ht="17.25">
      <c r="B60" t="s">
        <v>361</v>
      </c>
      <c r="C60" s="117">
        <v>0</v>
      </c>
      <c r="D60" s="221">
        <v>1</v>
      </c>
      <c r="E60" s="234">
        <v>1</v>
      </c>
    </row>
    <row r="61" spans="2:5" ht="17.25">
      <c r="B61" t="s">
        <v>236</v>
      </c>
      <c r="C61" s="117">
        <v>0.33</v>
      </c>
      <c r="D61" s="221">
        <v>0.42</v>
      </c>
      <c r="E61" s="234">
        <v>0.36</v>
      </c>
    </row>
    <row r="62" spans="2:5" ht="17.25">
      <c r="B62" t="s">
        <v>237</v>
      </c>
      <c r="C62" s="117">
        <v>0.36</v>
      </c>
      <c r="D62" s="221">
        <v>0.35</v>
      </c>
      <c r="E62" s="234">
        <v>0.34</v>
      </c>
    </row>
    <row r="63" spans="2:5" ht="17.25">
      <c r="B63" t="s">
        <v>238</v>
      </c>
      <c r="C63" s="117">
        <v>0.36</v>
      </c>
      <c r="D63" s="221">
        <v>0.37</v>
      </c>
      <c r="E63" s="234">
        <v>0.32</v>
      </c>
    </row>
    <row r="64" spans="2:5">
      <c r="C64" s="118"/>
      <c r="D64" s="241"/>
    </row>
    <row r="65" spans="2:5">
      <c r="B65" t="s">
        <v>239</v>
      </c>
      <c r="C65" s="120">
        <v>139</v>
      </c>
      <c r="D65" s="241">
        <v>97</v>
      </c>
      <c r="E65" s="253">
        <v>121</v>
      </c>
    </row>
    <row r="66" spans="2:5">
      <c r="B66" t="s">
        <v>240</v>
      </c>
      <c r="C66" s="128">
        <v>4.8000000000000001E-2</v>
      </c>
      <c r="D66" s="254">
        <v>0.06</v>
      </c>
      <c r="E66" s="234">
        <v>7.0000000000000007E-2</v>
      </c>
    </row>
    <row r="67" spans="2:5">
      <c r="C67" s="128"/>
      <c r="D67" s="254"/>
      <c r="E67" s="234"/>
    </row>
    <row r="68" spans="2:5">
      <c r="C68" s="128"/>
      <c r="D68" s="254"/>
      <c r="E68" s="228"/>
    </row>
    <row r="69" spans="2:5" ht="21" customHeight="1">
      <c r="B69" s="28" t="s">
        <v>241</v>
      </c>
      <c r="C69" s="223"/>
      <c r="D69" s="252"/>
    </row>
    <row r="70" spans="2:5">
      <c r="B70" s="11"/>
      <c r="C70" s="119">
        <v>2024</v>
      </c>
      <c r="D70" s="246">
        <v>2023</v>
      </c>
      <c r="E70" s="246">
        <v>2022</v>
      </c>
    </row>
    <row r="71" spans="2:5" ht="17.25">
      <c r="B71" t="s">
        <v>242</v>
      </c>
      <c r="C71" s="102">
        <v>51</v>
      </c>
      <c r="D71" s="248">
        <v>45</v>
      </c>
      <c r="E71" s="227">
        <v>104</v>
      </c>
    </row>
    <row r="72" spans="2:5">
      <c r="B72" s="217" t="s">
        <v>214</v>
      </c>
      <c r="C72" s="102">
        <v>26</v>
      </c>
      <c r="D72" s="248">
        <v>22</v>
      </c>
      <c r="E72" s="227">
        <v>51</v>
      </c>
    </row>
    <row r="73" spans="2:5">
      <c r="B73" s="217" t="s">
        <v>215</v>
      </c>
      <c r="C73" s="102">
        <v>25</v>
      </c>
      <c r="D73" s="248">
        <v>23</v>
      </c>
      <c r="E73" s="227">
        <v>53</v>
      </c>
    </row>
    <row r="74" spans="2:5">
      <c r="B74" s="217"/>
      <c r="C74" s="102"/>
      <c r="D74" s="248"/>
    </row>
    <row r="75" spans="2:5" ht="17.25">
      <c r="B75" t="s">
        <v>243</v>
      </c>
      <c r="C75" s="102">
        <v>60</v>
      </c>
      <c r="D75" s="241">
        <v>90</v>
      </c>
      <c r="E75" s="227">
        <v>195</v>
      </c>
    </row>
    <row r="76" spans="2:5">
      <c r="C76" s="102"/>
      <c r="D76" s="241"/>
    </row>
    <row r="77" spans="2:5">
      <c r="C77" s="63"/>
    </row>
    <row r="78" spans="2:5" ht="18.75">
      <c r="B78" s="28" t="s">
        <v>244</v>
      </c>
      <c r="C78" s="63"/>
    </row>
    <row r="79" spans="2:5" ht="18">
      <c r="B79" s="27"/>
      <c r="C79" s="119">
        <v>2024</v>
      </c>
      <c r="D79" s="246">
        <v>2023</v>
      </c>
      <c r="E79" s="246">
        <v>2022</v>
      </c>
    </row>
    <row r="80" spans="2:5" ht="17.25">
      <c r="B80" t="s">
        <v>245</v>
      </c>
      <c r="C80" s="117">
        <v>0.23</v>
      </c>
      <c r="D80" s="221">
        <v>0.13</v>
      </c>
    </row>
    <row r="81" spans="2:5" ht="17.25">
      <c r="B81" t="s">
        <v>364</v>
      </c>
      <c r="C81" s="117">
        <v>0.48</v>
      </c>
      <c r="D81" s="221">
        <v>0.55000000000000004</v>
      </c>
    </row>
    <row r="82" spans="2:5" ht="17.25">
      <c r="B82" t="s">
        <v>246</v>
      </c>
      <c r="C82" s="117">
        <v>0.3</v>
      </c>
      <c r="D82" s="221">
        <v>0.32</v>
      </c>
    </row>
    <row r="83" spans="2:5">
      <c r="C83" s="127"/>
      <c r="D83" s="221"/>
    </row>
    <row r="84" spans="2:5" ht="17.25">
      <c r="B84" t="s">
        <v>365</v>
      </c>
      <c r="C84" s="117">
        <v>0.01</v>
      </c>
      <c r="D84" s="221">
        <v>0.01</v>
      </c>
      <c r="E84" s="228"/>
    </row>
    <row r="85" spans="2:5" ht="17.25">
      <c r="B85" t="s">
        <v>366</v>
      </c>
      <c r="C85" s="117">
        <v>0.62</v>
      </c>
      <c r="D85" s="221">
        <v>0.66</v>
      </c>
      <c r="E85" s="228"/>
    </row>
    <row r="86" spans="2:5" ht="17.25">
      <c r="B86" t="s">
        <v>367</v>
      </c>
      <c r="C86" s="117">
        <v>0.37</v>
      </c>
      <c r="D86" s="221">
        <v>0.33</v>
      </c>
      <c r="E86" s="228"/>
    </row>
    <row r="87" spans="2:5">
      <c r="C87" s="117"/>
      <c r="D87" s="221"/>
      <c r="E87" s="228"/>
    </row>
    <row r="88" spans="2:5">
      <c r="B88" t="s">
        <v>247</v>
      </c>
      <c r="C88" s="117">
        <v>0</v>
      </c>
      <c r="D88" s="221">
        <v>0</v>
      </c>
      <c r="E88" s="234">
        <v>0</v>
      </c>
    </row>
    <row r="89" spans="2:5">
      <c r="B89" t="s">
        <v>248</v>
      </c>
      <c r="C89" s="117">
        <v>0.27272727272727271</v>
      </c>
      <c r="D89" s="221">
        <v>0.25</v>
      </c>
      <c r="E89" s="234">
        <v>0.25</v>
      </c>
    </row>
    <row r="90" spans="2:5">
      <c r="B90" t="s">
        <v>249</v>
      </c>
      <c r="C90" s="117">
        <v>0.72727272727272729</v>
      </c>
      <c r="D90" s="221">
        <v>0.75</v>
      </c>
      <c r="E90" s="234">
        <v>0.75</v>
      </c>
    </row>
    <row r="91" spans="2:5">
      <c r="C91" s="117"/>
      <c r="D91" s="221"/>
      <c r="E91" s="234"/>
    </row>
    <row r="92" spans="2:5">
      <c r="B92" t="s">
        <v>250</v>
      </c>
      <c r="C92" s="117">
        <v>0.45454545454545453</v>
      </c>
      <c r="D92" s="221">
        <v>0.5</v>
      </c>
      <c r="E92" s="234">
        <v>0.5</v>
      </c>
    </row>
    <row r="93" spans="2:5">
      <c r="B93" t="s">
        <v>251</v>
      </c>
      <c r="C93" s="117">
        <v>0.54545454545454541</v>
      </c>
      <c r="D93" s="221">
        <v>0.5</v>
      </c>
      <c r="E93" s="234">
        <v>0.5</v>
      </c>
    </row>
    <row r="94" spans="2:5">
      <c r="C94" s="117"/>
      <c r="D94" s="221"/>
      <c r="E94" s="234"/>
    </row>
    <row r="95" spans="2:5" ht="18">
      <c r="B95" s="15"/>
      <c r="C95" s="224"/>
      <c r="D95" s="255"/>
      <c r="E95" s="228"/>
    </row>
    <row r="96" spans="2:5" ht="18.75">
      <c r="B96" s="28" t="s">
        <v>252</v>
      </c>
      <c r="C96" s="223"/>
      <c r="D96" s="252"/>
      <c r="E96" s="228"/>
    </row>
    <row r="97" spans="2:5" ht="18">
      <c r="B97" s="27"/>
      <c r="C97" s="119">
        <v>2024</v>
      </c>
      <c r="D97" s="246">
        <v>2023</v>
      </c>
      <c r="E97" s="246">
        <v>2022</v>
      </c>
    </row>
    <row r="98" spans="2:5" ht="17.25">
      <c r="B98" t="s">
        <v>369</v>
      </c>
      <c r="C98" s="101">
        <v>7.9</v>
      </c>
      <c r="D98" s="222">
        <v>20.399999999999999</v>
      </c>
      <c r="E98" s="222">
        <v>18</v>
      </c>
    </row>
    <row r="99" spans="2:5" ht="17.25">
      <c r="B99" s="217" t="s">
        <v>253</v>
      </c>
      <c r="C99" s="101">
        <v>8.3000000000000007</v>
      </c>
      <c r="D99" s="222">
        <v>21.2</v>
      </c>
      <c r="E99" s="222">
        <v>20.2</v>
      </c>
    </row>
    <row r="100" spans="2:5" ht="17.25">
      <c r="B100" s="217" t="s">
        <v>254</v>
      </c>
      <c r="C100" s="101">
        <v>7.5</v>
      </c>
      <c r="D100" s="222">
        <v>19.399999999999999</v>
      </c>
      <c r="E100" s="222">
        <v>15.2</v>
      </c>
    </row>
    <row r="101" spans="2:5">
      <c r="B101" s="217"/>
      <c r="C101" s="101"/>
      <c r="D101" s="222"/>
      <c r="E101" s="222"/>
    </row>
    <row r="102" spans="2:5" ht="32.25" customHeight="1">
      <c r="B102" s="7" t="s">
        <v>370</v>
      </c>
      <c r="C102" s="218">
        <v>0.83</v>
      </c>
      <c r="D102" s="222"/>
      <c r="E102" s="222"/>
    </row>
    <row r="103" spans="2:5">
      <c r="B103" s="217" t="s">
        <v>214</v>
      </c>
      <c r="C103" s="218">
        <v>0.85</v>
      </c>
      <c r="D103" s="222"/>
      <c r="E103" s="222"/>
    </row>
    <row r="104" spans="2:5">
      <c r="B104" s="217" t="s">
        <v>215</v>
      </c>
      <c r="C104" s="218">
        <v>0.81</v>
      </c>
      <c r="D104" s="222"/>
      <c r="E104" s="222"/>
    </row>
    <row r="105" spans="2:5">
      <c r="B105" s="217"/>
      <c r="C105" s="218"/>
      <c r="D105" s="222"/>
      <c r="E105" s="222"/>
    </row>
    <row r="106" spans="2:5">
      <c r="C106" s="63"/>
    </row>
    <row r="107" spans="2:5" ht="18.75">
      <c r="B107" s="28" t="s">
        <v>255</v>
      </c>
      <c r="C107" s="223"/>
      <c r="D107" s="252"/>
      <c r="E107" s="228"/>
    </row>
    <row r="108" spans="2:5" ht="18">
      <c r="B108" s="27"/>
      <c r="C108" s="119">
        <v>2024</v>
      </c>
      <c r="D108" s="246">
        <v>2023</v>
      </c>
      <c r="E108" s="246">
        <v>2022</v>
      </c>
    </row>
    <row r="109" spans="2:5" s="124" customFormat="1" ht="17.25">
      <c r="B109" s="124" t="s">
        <v>256</v>
      </c>
      <c r="C109" s="102">
        <v>2</v>
      </c>
      <c r="D109" s="222"/>
      <c r="E109" s="228"/>
    </row>
    <row r="110" spans="2:5" s="124" customFormat="1" ht="32.25">
      <c r="B110" s="225" t="s">
        <v>257</v>
      </c>
      <c r="C110" s="226">
        <v>2</v>
      </c>
      <c r="D110" s="222"/>
      <c r="E110" s="228"/>
    </row>
    <row r="111" spans="2:5" s="124" customFormat="1">
      <c r="B111" s="225"/>
      <c r="C111" s="226"/>
      <c r="D111" s="222"/>
      <c r="E111" s="228"/>
    </row>
    <row r="112" spans="2:5" ht="17.25">
      <c r="B112" t="s">
        <v>258</v>
      </c>
      <c r="C112" s="220">
        <v>5.8999999999999997E-2</v>
      </c>
      <c r="D112" s="256">
        <v>5.8999999999999997E-2</v>
      </c>
      <c r="E112" s="227" t="s">
        <v>259</v>
      </c>
    </row>
    <row r="113" spans="2:10">
      <c r="B113" t="s">
        <v>214</v>
      </c>
      <c r="C113" s="220">
        <v>8.1000000000000003E-2</v>
      </c>
      <c r="D113" s="256">
        <v>6.2E-2</v>
      </c>
      <c r="E113" s="227" t="s">
        <v>260</v>
      </c>
    </row>
    <row r="114" spans="2:10">
      <c r="B114" t="s">
        <v>215</v>
      </c>
      <c r="C114" s="220">
        <v>3.1E-2</v>
      </c>
      <c r="D114" s="256">
        <v>4.8000000000000001E-2</v>
      </c>
      <c r="E114" s="227" t="s">
        <v>261</v>
      </c>
    </row>
    <row r="115" spans="2:10">
      <c r="C115" s="220"/>
      <c r="D115" s="256"/>
    </row>
    <row r="116" spans="2:10">
      <c r="C116" s="220"/>
      <c r="D116" s="256"/>
    </row>
    <row r="117" spans="2:10" ht="21">
      <c r="B117" s="28" t="s">
        <v>262</v>
      </c>
      <c r="C117" s="223"/>
      <c r="D117" s="252"/>
      <c r="E117" s="228"/>
    </row>
    <row r="118" spans="2:10" ht="18">
      <c r="B118" s="27"/>
      <c r="C118" s="119">
        <v>2024</v>
      </c>
      <c r="D118" s="246">
        <v>2023</v>
      </c>
      <c r="E118" s="246">
        <v>2022</v>
      </c>
    </row>
    <row r="119" spans="2:10" ht="17.25">
      <c r="B119" t="s">
        <v>263</v>
      </c>
      <c r="C119" s="118">
        <v>147</v>
      </c>
      <c r="D119" s="241">
        <v>114</v>
      </c>
      <c r="E119" s="227">
        <v>88</v>
      </c>
    </row>
    <row r="120" spans="2:10">
      <c r="B120" t="s">
        <v>214</v>
      </c>
      <c r="C120" s="118">
        <v>87</v>
      </c>
      <c r="D120" s="241">
        <v>71</v>
      </c>
      <c r="E120" s="227">
        <v>52</v>
      </c>
      <c r="G120" s="297"/>
      <c r="H120" s="297"/>
    </row>
    <row r="121" spans="2:10">
      <c r="B121" t="s">
        <v>215</v>
      </c>
      <c r="C121" s="118">
        <v>60</v>
      </c>
      <c r="D121" s="241">
        <v>43</v>
      </c>
      <c r="E121" s="227">
        <v>36</v>
      </c>
      <c r="G121" s="297"/>
      <c r="H121" s="297"/>
    </row>
    <row r="122" spans="2:10">
      <c r="C122" s="118"/>
      <c r="D122" s="241"/>
      <c r="E122" s="228"/>
      <c r="G122" s="297"/>
      <c r="H122" s="297"/>
    </row>
    <row r="123" spans="2:10" ht="17.25">
      <c r="B123" s="268" t="s">
        <v>264</v>
      </c>
      <c r="C123" s="214">
        <v>5.7000000000000002E-2</v>
      </c>
      <c r="D123" s="243">
        <f>D119/$D$12</f>
        <v>6.6627703097603741E-2</v>
      </c>
      <c r="E123" s="243">
        <f>E119/$D$12</f>
        <v>5.1431911163062539E-2</v>
      </c>
      <c r="G123" s="297"/>
      <c r="H123" s="297"/>
    </row>
    <row r="124" spans="2:10">
      <c r="B124" t="s">
        <v>214</v>
      </c>
      <c r="C124" s="214">
        <v>3.4000000000000002E-2</v>
      </c>
      <c r="D124" s="243">
        <f t="shared" ref="D124:E125" si="1">D120/$D$12</f>
        <v>4.1496201052016367E-2</v>
      </c>
      <c r="E124" s="243">
        <f t="shared" si="1"/>
        <v>3.0391583869082407E-2</v>
      </c>
      <c r="F124" s="219"/>
      <c r="G124" s="201"/>
      <c r="H124" s="201"/>
      <c r="I124" s="229"/>
      <c r="J124" s="230"/>
    </row>
    <row r="125" spans="2:10">
      <c r="B125" t="s">
        <v>215</v>
      </c>
      <c r="C125" s="214">
        <v>2.3E-2</v>
      </c>
      <c r="D125" s="243">
        <f t="shared" si="1"/>
        <v>2.5131502045587374E-2</v>
      </c>
      <c r="E125" s="243">
        <f t="shared" si="1"/>
        <v>2.1040327293980129E-2</v>
      </c>
      <c r="F125" s="219"/>
      <c r="G125" s="201"/>
      <c r="H125" s="201"/>
      <c r="I125" s="229"/>
      <c r="J125" s="230"/>
    </row>
    <row r="126" spans="2:10">
      <c r="C126" s="117"/>
      <c r="D126" s="221"/>
      <c r="E126" s="257"/>
      <c r="F126" s="219"/>
      <c r="G126" s="201"/>
      <c r="H126" s="201"/>
      <c r="I126" s="229"/>
      <c r="J126" s="230"/>
    </row>
    <row r="127" spans="2:10" ht="17.25">
      <c r="B127" t="s">
        <v>265</v>
      </c>
      <c r="C127" s="118">
        <v>15</v>
      </c>
      <c r="D127" s="241">
        <v>19</v>
      </c>
      <c r="E127" s="258">
        <v>17.600000000000001</v>
      </c>
      <c r="F127" s="219"/>
      <c r="G127" s="201"/>
      <c r="H127" s="201"/>
      <c r="I127" s="229"/>
      <c r="J127" s="230"/>
    </row>
    <row r="128" spans="2:10" ht="17.25">
      <c r="B128" t="s">
        <v>266</v>
      </c>
      <c r="C128" s="118">
        <v>10</v>
      </c>
      <c r="D128" s="241">
        <v>13</v>
      </c>
      <c r="E128" s="258">
        <v>11.4</v>
      </c>
      <c r="F128" s="219"/>
      <c r="G128" s="201"/>
      <c r="H128" s="201"/>
      <c r="I128" s="229"/>
      <c r="J128" s="230"/>
    </row>
    <row r="129" spans="2:10">
      <c r="C129" s="117"/>
      <c r="D129" s="221"/>
      <c r="E129" s="257"/>
      <c r="F129" s="219"/>
      <c r="G129" s="201"/>
      <c r="H129" s="201"/>
      <c r="I129" s="229"/>
      <c r="J129" s="230"/>
    </row>
    <row r="130" spans="2:10" ht="17.25">
      <c r="B130" t="s">
        <v>363</v>
      </c>
      <c r="C130" s="118">
        <v>2502</v>
      </c>
      <c r="D130" s="259">
        <v>1711</v>
      </c>
      <c r="E130" s="253">
        <v>1655</v>
      </c>
      <c r="F130" s="219"/>
      <c r="G130" s="201"/>
      <c r="H130" s="201"/>
      <c r="I130" s="229"/>
      <c r="J130" s="230"/>
    </row>
    <row r="131" spans="2:10">
      <c r="B131" t="s">
        <v>214</v>
      </c>
      <c r="C131" s="127">
        <v>1394</v>
      </c>
      <c r="D131" s="227">
        <v>953</v>
      </c>
      <c r="E131" s="253">
        <v>914</v>
      </c>
      <c r="F131" s="219"/>
      <c r="G131" s="201"/>
      <c r="H131" s="201"/>
      <c r="I131" s="229"/>
      <c r="J131" s="230"/>
    </row>
    <row r="132" spans="2:10">
      <c r="B132" t="s">
        <v>215</v>
      </c>
      <c r="C132" s="127">
        <v>1108</v>
      </c>
      <c r="D132" s="227">
        <v>758</v>
      </c>
      <c r="E132" s="253">
        <v>741</v>
      </c>
      <c r="F132" s="219"/>
      <c r="G132" s="201"/>
      <c r="H132" s="201"/>
      <c r="I132" s="229"/>
      <c r="J132" s="230"/>
    </row>
    <row r="133" spans="2:10">
      <c r="C133" s="63"/>
      <c r="E133" s="228"/>
      <c r="F133" s="219"/>
      <c r="G133" s="201"/>
      <c r="H133" s="201"/>
      <c r="I133" s="231"/>
      <c r="J133" s="232"/>
    </row>
    <row r="134" spans="2:10" s="124" customFormat="1">
      <c r="C134" s="101"/>
      <c r="D134" s="222"/>
      <c r="E134" s="228"/>
    </row>
    <row r="135" spans="2:10" ht="18.75">
      <c r="B135" s="28" t="s">
        <v>267</v>
      </c>
      <c r="C135" s="223"/>
      <c r="D135" s="252"/>
      <c r="E135" s="228"/>
    </row>
    <row r="136" spans="2:10" ht="18">
      <c r="B136" s="27"/>
      <c r="C136" s="119">
        <v>2024</v>
      </c>
      <c r="D136" s="246">
        <v>2023</v>
      </c>
      <c r="E136" s="246">
        <v>2022</v>
      </c>
    </row>
    <row r="137" spans="2:10">
      <c r="B137" t="s">
        <v>268</v>
      </c>
      <c r="C137" s="102">
        <v>761604</v>
      </c>
      <c r="D137" s="241">
        <v>727141</v>
      </c>
      <c r="E137" s="228"/>
    </row>
    <row r="138" spans="2:10">
      <c r="B138" t="s">
        <v>269</v>
      </c>
      <c r="C138" s="102">
        <v>952103</v>
      </c>
      <c r="D138" s="241">
        <v>844435</v>
      </c>
      <c r="E138" s="228"/>
    </row>
    <row r="139" spans="2:10">
      <c r="B139" t="s">
        <v>270</v>
      </c>
      <c r="C139" s="117">
        <v>0.83</v>
      </c>
      <c r="D139" s="234">
        <v>0.86099999999999999</v>
      </c>
      <c r="E139" s="228"/>
    </row>
    <row r="140" spans="2:10">
      <c r="C140" s="117"/>
      <c r="D140" s="234"/>
      <c r="E140" s="228"/>
    </row>
    <row r="141" spans="2:10" ht="17.25">
      <c r="B141" t="s">
        <v>271</v>
      </c>
      <c r="C141" s="117" t="s">
        <v>144</v>
      </c>
      <c r="D141" s="227" t="s">
        <v>144</v>
      </c>
      <c r="E141" s="228"/>
    </row>
    <row r="142" spans="2:10" ht="17.25">
      <c r="B142" t="s">
        <v>272</v>
      </c>
      <c r="C142" s="117">
        <v>0.75</v>
      </c>
      <c r="D142" s="221">
        <v>0.75</v>
      </c>
      <c r="E142" s="228"/>
    </row>
    <row r="143" spans="2:10" ht="17.25">
      <c r="B143" t="s">
        <v>273</v>
      </c>
      <c r="C143" s="117">
        <v>0.92</v>
      </c>
      <c r="D143" s="221">
        <v>0.83</v>
      </c>
      <c r="E143" s="228"/>
    </row>
    <row r="144" spans="2:10" ht="17.25">
      <c r="B144" t="s">
        <v>274</v>
      </c>
      <c r="C144" s="117">
        <v>0.77</v>
      </c>
      <c r="D144" s="221">
        <v>0.99</v>
      </c>
      <c r="E144" s="228"/>
    </row>
    <row r="145" spans="2:5">
      <c r="C145" s="117"/>
      <c r="D145" s="234"/>
      <c r="E145" s="228"/>
    </row>
    <row r="146" spans="2:5" ht="17.25">
      <c r="B146" t="s">
        <v>275</v>
      </c>
      <c r="C146" s="117">
        <v>0.85</v>
      </c>
      <c r="D146" s="234">
        <v>0.9</v>
      </c>
      <c r="E146" s="228"/>
    </row>
    <row r="147" spans="2:5" ht="17.25">
      <c r="B147" t="s">
        <v>276</v>
      </c>
      <c r="C147" s="117">
        <v>0.78</v>
      </c>
      <c r="D147" s="234">
        <v>0.88</v>
      </c>
      <c r="E147" s="228"/>
    </row>
    <row r="148" spans="2:5" ht="17.25">
      <c r="B148" t="s">
        <v>277</v>
      </c>
      <c r="C148" s="117">
        <v>0.88</v>
      </c>
      <c r="D148" s="234">
        <v>0.91</v>
      </c>
      <c r="E148" s="228"/>
    </row>
    <row r="149" spans="2:5">
      <c r="C149" s="117"/>
      <c r="D149" s="234"/>
      <c r="E149" s="228"/>
    </row>
    <row r="150" spans="2:5" ht="17.25">
      <c r="B150" t="s">
        <v>278</v>
      </c>
      <c r="C150" s="117">
        <v>0.13</v>
      </c>
      <c r="D150" s="234"/>
      <c r="E150" s="228"/>
    </row>
    <row r="151" spans="2:5" ht="17.25">
      <c r="B151" t="s">
        <v>279</v>
      </c>
      <c r="C151" s="117">
        <v>0.15</v>
      </c>
      <c r="D151" s="260">
        <v>0.17</v>
      </c>
      <c r="E151" s="257"/>
    </row>
    <row r="152" spans="2:5">
      <c r="C152" s="150"/>
      <c r="D152" s="261"/>
      <c r="E152" s="228"/>
    </row>
    <row r="153" spans="2:5" ht="18">
      <c r="B153" s="15"/>
      <c r="C153" s="150"/>
      <c r="D153" s="261"/>
      <c r="E153" s="228"/>
    </row>
    <row r="154" spans="2:5" ht="18.75">
      <c r="B154" s="28" t="s">
        <v>280</v>
      </c>
      <c r="C154" s="150"/>
      <c r="D154" s="261"/>
      <c r="E154" s="228"/>
    </row>
    <row r="155" spans="2:5">
      <c r="B155" s="11"/>
      <c r="C155" s="119">
        <v>2024</v>
      </c>
      <c r="D155" s="246">
        <v>2023</v>
      </c>
      <c r="E155" s="246">
        <v>2022</v>
      </c>
    </row>
    <row r="156" spans="2:5" ht="32.25">
      <c r="B156" s="7" t="s">
        <v>281</v>
      </c>
      <c r="C156" s="226">
        <v>2</v>
      </c>
      <c r="D156" s="262"/>
      <c r="E156" s="263"/>
    </row>
    <row r="157" spans="2:5" ht="18">
      <c r="B157" s="15"/>
      <c r="C157" s="264"/>
      <c r="D157" s="262"/>
      <c r="E157" s="263"/>
    </row>
    <row r="158" spans="2:5" ht="18">
      <c r="B158" s="15"/>
      <c r="C158" s="150"/>
      <c r="D158" s="261"/>
      <c r="E158" s="228"/>
    </row>
    <row r="159" spans="2:5" ht="18.75">
      <c r="B159" s="28" t="s">
        <v>282</v>
      </c>
      <c r="C159" s="150"/>
    </row>
    <row r="160" spans="2:5">
      <c r="B160" s="11"/>
      <c r="C160" s="119">
        <v>2024</v>
      </c>
      <c r="D160" s="246">
        <v>2023</v>
      </c>
      <c r="E160" s="246">
        <v>2022</v>
      </c>
    </row>
    <row r="161" spans="2:5" ht="17.25">
      <c r="B161" s="123" t="s">
        <v>368</v>
      </c>
      <c r="C161" s="244">
        <v>0.67</v>
      </c>
      <c r="D161" s="245"/>
      <c r="E161" s="228"/>
    </row>
    <row r="162" spans="2:5">
      <c r="B162" s="123"/>
      <c r="C162" s="8"/>
      <c r="D162" s="125"/>
      <c r="E162" s="228"/>
    </row>
    <row r="163" spans="2:5">
      <c r="B163" s="123"/>
      <c r="C163" s="8"/>
      <c r="D163" s="125"/>
      <c r="E163" s="228"/>
    </row>
    <row r="164" spans="2:5" ht="18.75">
      <c r="B164" s="28" t="s">
        <v>283</v>
      </c>
      <c r="C164" s="8"/>
      <c r="D164" s="125"/>
      <c r="E164" s="228"/>
    </row>
    <row r="165" spans="2:5">
      <c r="B165" s="11"/>
      <c r="C165" s="119">
        <v>2024</v>
      </c>
      <c r="D165" s="246">
        <v>2023</v>
      </c>
      <c r="E165" s="246">
        <v>2022</v>
      </c>
    </row>
    <row r="166" spans="2:5">
      <c r="B166" s="123" t="s">
        <v>284</v>
      </c>
      <c r="C166" s="244">
        <v>0.51</v>
      </c>
      <c r="D166" s="245">
        <v>0.5</v>
      </c>
      <c r="E166" s="263"/>
    </row>
    <row r="167" spans="2:5">
      <c r="B167" s="123" t="s">
        <v>285</v>
      </c>
      <c r="C167" s="244">
        <v>0.49</v>
      </c>
      <c r="D167" s="245">
        <v>0.5</v>
      </c>
      <c r="E167" s="263"/>
    </row>
    <row r="168" spans="2:5">
      <c r="B168" s="123"/>
      <c r="C168" s="266"/>
      <c r="D168" s="262"/>
      <c r="E168" s="263"/>
    </row>
    <row r="169" spans="2:5">
      <c r="B169" s="123"/>
      <c r="C169" s="266"/>
      <c r="D169" s="262"/>
      <c r="E169" s="263"/>
    </row>
    <row r="170" spans="2:5">
      <c r="B170" s="123"/>
      <c r="C170" s="266"/>
      <c r="D170" s="262"/>
      <c r="E170" s="263"/>
    </row>
    <row r="171" spans="2:5">
      <c r="B171" s="122" t="s">
        <v>286</v>
      </c>
    </row>
    <row r="172" spans="2:5">
      <c r="B172" s="122" t="s">
        <v>287</v>
      </c>
    </row>
    <row r="173" spans="2:5">
      <c r="B173" s="122" t="s">
        <v>288</v>
      </c>
    </row>
    <row r="174" spans="2:5">
      <c r="B174" s="122" t="s">
        <v>289</v>
      </c>
    </row>
    <row r="175" spans="2:5">
      <c r="B175" s="265" t="s">
        <v>290</v>
      </c>
    </row>
    <row r="176" spans="2:5">
      <c r="B176" s="265" t="s">
        <v>291</v>
      </c>
    </row>
    <row r="177" spans="2:5">
      <c r="B177" s="265" t="s">
        <v>292</v>
      </c>
    </row>
    <row r="178" spans="2:5">
      <c r="B178" s="267" t="s">
        <v>350</v>
      </c>
    </row>
    <row r="179" spans="2:5" ht="16.5" customHeight="1">
      <c r="B179" s="267" t="s">
        <v>362</v>
      </c>
    </row>
    <row r="180" spans="2:5" ht="27.75" customHeight="1">
      <c r="B180" s="296" t="s">
        <v>371</v>
      </c>
      <c r="C180" s="296"/>
      <c r="D180" s="296"/>
      <c r="E180" s="296"/>
    </row>
    <row r="181" spans="2:5" ht="30" customHeight="1">
      <c r="B181" s="296" t="s">
        <v>372</v>
      </c>
      <c r="C181" s="296"/>
      <c r="D181" s="296"/>
      <c r="E181" s="296"/>
    </row>
  </sheetData>
  <mergeCells count="5">
    <mergeCell ref="B180:E180"/>
    <mergeCell ref="B181:E181"/>
    <mergeCell ref="H120:H123"/>
    <mergeCell ref="C6:E6"/>
    <mergeCell ref="G120:G123"/>
  </mergeCells>
  <phoneticPr fontId="39"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CDA2D-1039-4535-BEAA-03064AABE016}">
  <dimension ref="B2:H69"/>
  <sheetViews>
    <sheetView showGridLines="0" zoomScaleNormal="100" workbookViewId="0">
      <selection activeCell="D2" sqref="D2"/>
    </sheetView>
  </sheetViews>
  <sheetFormatPr defaultColWidth="9.140625" defaultRowHeight="15"/>
  <cols>
    <col min="1" max="1" width="4.28515625" customWidth="1"/>
    <col min="2" max="2" width="147.85546875" bestFit="1" customWidth="1"/>
    <col min="3" max="3" width="15" customWidth="1"/>
    <col min="4" max="4" width="12.28515625" customWidth="1"/>
    <col min="5" max="5" width="9.28515625" customWidth="1"/>
    <col min="6" max="6" width="10.28515625" bestFit="1" customWidth="1"/>
    <col min="7" max="7" width="18.140625" bestFit="1" customWidth="1"/>
    <col min="8" max="8" width="9.7109375" bestFit="1" customWidth="1"/>
    <col min="10" max="10" width="20.7109375" customWidth="1"/>
    <col min="11" max="11" width="12.5703125" customWidth="1"/>
    <col min="12" max="12" width="12.28515625" customWidth="1"/>
  </cols>
  <sheetData>
    <row r="2" spans="2:4" ht="23.25">
      <c r="B2" s="203" t="s">
        <v>293</v>
      </c>
    </row>
    <row r="3" spans="2:4">
      <c r="B3" s="65" t="s">
        <v>294</v>
      </c>
    </row>
    <row r="5" spans="2:4" ht="18.75">
      <c r="B5" s="28" t="s">
        <v>295</v>
      </c>
    </row>
    <row r="6" spans="2:4" ht="18.75">
      <c r="B6" s="28"/>
    </row>
    <row r="7" spans="2:4" ht="17.25">
      <c r="B7" s="163" t="s">
        <v>296</v>
      </c>
      <c r="C7" s="199" t="s">
        <v>351</v>
      </c>
      <c r="D7" s="200"/>
    </row>
    <row r="8" spans="2:4" ht="17.25">
      <c r="B8" t="s">
        <v>352</v>
      </c>
      <c r="C8" s="63">
        <v>1</v>
      </c>
    </row>
    <row r="9" spans="2:4">
      <c r="B9" t="s">
        <v>297</v>
      </c>
      <c r="C9" s="63">
        <v>0</v>
      </c>
    </row>
    <row r="10" spans="2:4">
      <c r="B10" t="s">
        <v>298</v>
      </c>
      <c r="C10" s="63">
        <v>0</v>
      </c>
    </row>
    <row r="11" spans="2:4">
      <c r="B11" t="s">
        <v>299</v>
      </c>
      <c r="C11" s="63">
        <v>0</v>
      </c>
    </row>
    <row r="12" spans="2:4">
      <c r="B12" t="s">
        <v>300</v>
      </c>
      <c r="C12" s="63">
        <v>0</v>
      </c>
    </row>
    <row r="13" spans="2:4">
      <c r="B13" t="s">
        <v>301</v>
      </c>
      <c r="C13" s="63">
        <v>1</v>
      </c>
    </row>
    <row r="16" spans="2:4" ht="18.75">
      <c r="B16" s="28" t="s">
        <v>302</v>
      </c>
    </row>
    <row r="17" spans="2:4" ht="18.75">
      <c r="B17" s="28"/>
    </row>
    <row r="18" spans="2:4" ht="17.25">
      <c r="B18" s="163" t="s">
        <v>296</v>
      </c>
      <c r="C18" s="199" t="s">
        <v>351</v>
      </c>
      <c r="D18" s="174" t="s">
        <v>353</v>
      </c>
    </row>
    <row r="19" spans="2:4">
      <c r="B19" t="s">
        <v>303</v>
      </c>
      <c r="C19" s="63">
        <v>739</v>
      </c>
      <c r="D19">
        <v>469</v>
      </c>
    </row>
    <row r="22" spans="2:4" ht="18.75">
      <c r="B22" s="28" t="s">
        <v>304</v>
      </c>
    </row>
    <row r="23" spans="2:4" ht="18.75">
      <c r="B23" s="28"/>
    </row>
    <row r="24" spans="2:4" ht="17.25">
      <c r="B24" s="163" t="s">
        <v>296</v>
      </c>
      <c r="C24" s="199" t="s">
        <v>351</v>
      </c>
      <c r="D24" s="174" t="s">
        <v>353</v>
      </c>
    </row>
    <row r="25" spans="2:4">
      <c r="B25" t="s">
        <v>305</v>
      </c>
      <c r="C25" s="202">
        <v>3937</v>
      </c>
      <c r="D25" s="201">
        <v>3311</v>
      </c>
    </row>
    <row r="26" spans="2:4" ht="17.25">
      <c r="B26" t="s">
        <v>355</v>
      </c>
      <c r="C26" s="202">
        <v>72330062</v>
      </c>
      <c r="D26" s="201">
        <v>79870830</v>
      </c>
    </row>
    <row r="27" spans="2:4" ht="17.25">
      <c r="B27" t="s">
        <v>357</v>
      </c>
      <c r="C27" s="202">
        <v>29768270</v>
      </c>
      <c r="D27" s="201">
        <v>41780165</v>
      </c>
    </row>
    <row r="28" spans="2:4">
      <c r="B28" t="s">
        <v>306</v>
      </c>
      <c r="C28" s="202">
        <v>19608286</v>
      </c>
      <c r="D28" s="201">
        <v>30047828</v>
      </c>
    </row>
    <row r="29" spans="2:4">
      <c r="B29" t="s">
        <v>307</v>
      </c>
      <c r="C29" s="202">
        <v>9817860</v>
      </c>
      <c r="D29" s="201">
        <v>3199135</v>
      </c>
    </row>
    <row r="32" spans="2:4" ht="18.75">
      <c r="B32" s="28" t="s">
        <v>308</v>
      </c>
    </row>
    <row r="33" spans="2:6" ht="18.75">
      <c r="B33" s="28"/>
    </row>
    <row r="34" spans="2:6" ht="17.25">
      <c r="B34" s="163" t="s">
        <v>296</v>
      </c>
      <c r="C34" s="199" t="s">
        <v>351</v>
      </c>
      <c r="D34" s="174" t="s">
        <v>353</v>
      </c>
    </row>
    <row r="35" spans="2:6">
      <c r="B35" t="s">
        <v>309</v>
      </c>
      <c r="C35" s="202">
        <v>4316</v>
      </c>
      <c r="D35" s="201">
        <v>2608</v>
      </c>
    </row>
    <row r="36" spans="2:6">
      <c r="B36" t="s">
        <v>310</v>
      </c>
      <c r="C36" s="202">
        <v>30399647</v>
      </c>
      <c r="D36" s="201">
        <v>20226413</v>
      </c>
    </row>
    <row r="37" spans="2:6">
      <c r="B37" t="s">
        <v>307</v>
      </c>
      <c r="C37" s="202">
        <v>14698135</v>
      </c>
      <c r="D37" s="201">
        <v>4798702</v>
      </c>
    </row>
    <row r="40" spans="2:6" ht="18.75">
      <c r="B40" s="28" t="s">
        <v>375</v>
      </c>
      <c r="C40" s="3"/>
      <c r="D40" s="4"/>
    </row>
    <row r="41" spans="2:6">
      <c r="B41" s="271"/>
      <c r="C41" s="3"/>
      <c r="D41" s="298"/>
      <c r="E41" s="298"/>
    </row>
    <row r="42" spans="2:6" ht="17.25">
      <c r="B42" s="269" t="s">
        <v>376</v>
      </c>
      <c r="C42" s="300" t="s">
        <v>351</v>
      </c>
      <c r="D42" s="300"/>
      <c r="E42" s="290" t="s">
        <v>353</v>
      </c>
      <c r="F42" s="290"/>
    </row>
    <row r="43" spans="2:6">
      <c r="B43" s="272"/>
      <c r="C43" s="274" t="s">
        <v>311</v>
      </c>
      <c r="D43" s="274" t="s">
        <v>312</v>
      </c>
      <c r="E43" s="275" t="s">
        <v>311</v>
      </c>
      <c r="F43" s="275" t="s">
        <v>312</v>
      </c>
    </row>
    <row r="44" spans="2:6" ht="17.25">
      <c r="B44" s="277" t="s">
        <v>378</v>
      </c>
      <c r="C44" s="202">
        <v>1354</v>
      </c>
      <c r="D44" s="273">
        <v>1</v>
      </c>
      <c r="E44" s="121">
        <v>1550</v>
      </c>
      <c r="F44" s="14">
        <v>1</v>
      </c>
    </row>
    <row r="45" spans="2:6">
      <c r="B45" s="276" t="s">
        <v>377</v>
      </c>
      <c r="C45" s="202">
        <v>222</v>
      </c>
      <c r="D45" s="202"/>
      <c r="E45" s="121">
        <v>170</v>
      </c>
      <c r="F45" s="13"/>
    </row>
    <row r="46" spans="2:6">
      <c r="B46" s="270"/>
      <c r="C46" s="202"/>
      <c r="D46" s="273"/>
      <c r="E46" s="121"/>
      <c r="F46" s="13"/>
    </row>
    <row r="47" spans="2:6" ht="17.25">
      <c r="B47" s="277" t="s">
        <v>381</v>
      </c>
      <c r="C47" s="202">
        <v>1650</v>
      </c>
      <c r="D47" s="202"/>
      <c r="E47" s="201">
        <v>1178</v>
      </c>
    </row>
    <row r="48" spans="2:6" ht="17.25">
      <c r="B48" s="277" t="s">
        <v>382</v>
      </c>
      <c r="C48" s="202">
        <v>385</v>
      </c>
      <c r="D48" s="202"/>
      <c r="E48" s="201">
        <v>306</v>
      </c>
    </row>
    <row r="49" spans="2:8" ht="17.25">
      <c r="B49" s="277" t="s">
        <v>386</v>
      </c>
      <c r="C49" s="202">
        <v>3</v>
      </c>
      <c r="D49" s="202"/>
      <c r="E49" s="201">
        <v>6</v>
      </c>
    </row>
    <row r="50" spans="2:8">
      <c r="B50" s="271"/>
      <c r="C50" s="3"/>
      <c r="D50" s="1"/>
      <c r="E50" s="201"/>
    </row>
    <row r="51" spans="2:8">
      <c r="B51" s="271"/>
      <c r="C51" s="3"/>
      <c r="D51" s="1"/>
    </row>
    <row r="52" spans="2:8">
      <c r="B52" s="301" t="s">
        <v>359</v>
      </c>
      <c r="C52" s="301"/>
      <c r="D52" s="301"/>
      <c r="E52" s="301"/>
      <c r="F52" s="301"/>
    </row>
    <row r="53" spans="2:8" ht="39" customHeight="1">
      <c r="B53" s="299" t="s">
        <v>360</v>
      </c>
      <c r="C53" s="299"/>
      <c r="D53" s="299"/>
      <c r="E53" s="299"/>
      <c r="F53" s="299"/>
    </row>
    <row r="54" spans="2:8">
      <c r="B54" s="301" t="s">
        <v>354</v>
      </c>
      <c r="C54" s="301"/>
      <c r="D54" s="301"/>
      <c r="E54" s="301"/>
      <c r="F54" s="301"/>
    </row>
    <row r="55" spans="2:8">
      <c r="B55" s="301" t="s">
        <v>356</v>
      </c>
      <c r="C55" s="301"/>
      <c r="D55" s="301"/>
      <c r="E55" s="301"/>
      <c r="F55" s="301"/>
    </row>
    <row r="56" spans="2:8">
      <c r="B56" s="301" t="s">
        <v>358</v>
      </c>
      <c r="C56" s="301"/>
      <c r="D56" s="301"/>
      <c r="E56" s="301"/>
      <c r="F56" s="301"/>
    </row>
    <row r="57" spans="2:8">
      <c r="B57" s="301" t="s">
        <v>379</v>
      </c>
      <c r="C57" s="301"/>
      <c r="D57" s="301"/>
      <c r="E57" s="301"/>
      <c r="F57" s="301"/>
    </row>
    <row r="58" spans="2:8">
      <c r="B58" s="301" t="s">
        <v>380</v>
      </c>
      <c r="C58" s="301"/>
      <c r="D58" s="301"/>
      <c r="E58" s="301"/>
      <c r="F58" s="301"/>
    </row>
    <row r="59" spans="2:8" ht="27" customHeight="1">
      <c r="B59" s="299" t="s">
        <v>383</v>
      </c>
      <c r="C59" s="299"/>
      <c r="D59" s="299"/>
      <c r="E59" s="299"/>
      <c r="F59" s="299"/>
    </row>
    <row r="60" spans="2:8" ht="29.25" customHeight="1">
      <c r="B60" s="299" t="s">
        <v>385</v>
      </c>
      <c r="C60" s="299"/>
      <c r="D60" s="299"/>
      <c r="E60" s="299"/>
      <c r="F60" s="299"/>
    </row>
    <row r="61" spans="2:8" ht="15.75" customHeight="1">
      <c r="B61" s="299" t="s">
        <v>384</v>
      </c>
      <c r="C61" s="299"/>
      <c r="D61" s="299"/>
      <c r="E61" s="299"/>
      <c r="F61" s="299"/>
    </row>
    <row r="62" spans="2:8">
      <c r="B62" s="2"/>
      <c r="C62" s="3"/>
      <c r="D62" s="6"/>
      <c r="E62" s="6"/>
      <c r="F62" s="6"/>
    </row>
    <row r="63" spans="2:8">
      <c r="B63" s="2"/>
      <c r="C63" s="2"/>
      <c r="D63" s="2"/>
      <c r="E63" s="2"/>
      <c r="F63" s="2"/>
      <c r="G63" s="2"/>
      <c r="H63" s="2"/>
    </row>
    <row r="64" spans="2:8">
      <c r="B64" s="2"/>
      <c r="C64" s="2"/>
      <c r="D64" s="2"/>
      <c r="E64" s="2"/>
      <c r="F64" s="2"/>
      <c r="G64" s="2"/>
      <c r="H64" s="2"/>
    </row>
    <row r="65" spans="2:8">
      <c r="B65" s="2"/>
      <c r="C65" s="2"/>
      <c r="D65" s="2"/>
      <c r="E65" s="2"/>
      <c r="F65" s="2"/>
      <c r="G65" s="2"/>
      <c r="H65" s="2"/>
    </row>
    <row r="66" spans="2:8">
      <c r="B66" s="2"/>
      <c r="C66" s="2"/>
      <c r="D66" s="2"/>
      <c r="E66" s="2"/>
      <c r="F66" s="2"/>
      <c r="G66" s="2"/>
      <c r="H66" s="2"/>
    </row>
    <row r="67" spans="2:8">
      <c r="B67" s="2"/>
      <c r="C67" s="2"/>
      <c r="D67" s="2"/>
      <c r="E67" s="2"/>
      <c r="F67" s="2"/>
      <c r="G67" s="2"/>
      <c r="H67" s="2"/>
    </row>
    <row r="68" spans="2:8">
      <c r="B68" s="2"/>
      <c r="C68" s="2"/>
      <c r="D68" s="2"/>
      <c r="E68" s="2"/>
      <c r="F68" s="2"/>
      <c r="G68" s="2"/>
      <c r="H68" s="2"/>
    </row>
    <row r="69" spans="2:8">
      <c r="B69" s="2"/>
      <c r="C69" s="3"/>
      <c r="D69" s="6"/>
      <c r="E69" s="5"/>
      <c r="F69" s="5"/>
    </row>
  </sheetData>
  <mergeCells count="13">
    <mergeCell ref="D41:E41"/>
    <mergeCell ref="B61:F61"/>
    <mergeCell ref="C42:D42"/>
    <mergeCell ref="E42:F42"/>
    <mergeCell ref="B59:F59"/>
    <mergeCell ref="B60:F60"/>
    <mergeCell ref="B58:F58"/>
    <mergeCell ref="B52:F52"/>
    <mergeCell ref="B53:F53"/>
    <mergeCell ref="B54:F54"/>
    <mergeCell ref="B55:F55"/>
    <mergeCell ref="B56:F56"/>
    <mergeCell ref="B57:F57"/>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4173E-B322-427F-AD15-76947C833B3B}">
  <dimension ref="B2:J33"/>
  <sheetViews>
    <sheetView showGridLines="0" workbookViewId="0">
      <selection activeCell="C37" sqref="C37"/>
    </sheetView>
  </sheetViews>
  <sheetFormatPr defaultColWidth="9.140625" defaultRowHeight="15"/>
  <cols>
    <col min="1" max="1" width="4.28515625" customWidth="1"/>
    <col min="2" max="2" width="33.85546875" customWidth="1"/>
    <col min="3" max="3" width="65" customWidth="1"/>
    <col min="4" max="4" width="19" customWidth="1"/>
    <col min="5" max="5" width="20.140625" customWidth="1"/>
    <col min="7" max="7" width="22.140625" bestFit="1" customWidth="1"/>
  </cols>
  <sheetData>
    <row r="2" spans="2:10" ht="18.75">
      <c r="B2" s="28" t="s">
        <v>313</v>
      </c>
    </row>
    <row r="4" spans="2:10">
      <c r="B4" s="31" t="s">
        <v>314</v>
      </c>
      <c r="C4" s="31" t="s">
        <v>315</v>
      </c>
      <c r="D4" s="239">
        <v>2024</v>
      </c>
      <c r="E4" s="146">
        <v>2023</v>
      </c>
    </row>
    <row r="5" spans="2:10">
      <c r="B5" s="302" t="s">
        <v>316</v>
      </c>
      <c r="C5" s="51" t="s">
        <v>317</v>
      </c>
      <c r="D5" s="130">
        <v>28</v>
      </c>
      <c r="E5" s="131">
        <v>28</v>
      </c>
    </row>
    <row r="6" spans="2:10" ht="18" customHeight="1">
      <c r="B6" s="303"/>
      <c r="C6" s="8" t="s">
        <v>318</v>
      </c>
      <c r="D6" s="132">
        <v>119</v>
      </c>
      <c r="E6" s="133">
        <v>129</v>
      </c>
    </row>
    <row r="7" spans="2:10" ht="18" customHeight="1">
      <c r="B7" s="303"/>
      <c r="C7" s="8" t="s">
        <v>319</v>
      </c>
      <c r="D7" s="132">
        <v>1439</v>
      </c>
      <c r="E7" s="133">
        <v>1299</v>
      </c>
    </row>
    <row r="8" spans="2:10">
      <c r="B8" s="303"/>
      <c r="C8" s="8" t="s">
        <v>320</v>
      </c>
      <c r="D8" s="134">
        <v>1204966</v>
      </c>
      <c r="E8" s="135">
        <v>1320495</v>
      </c>
    </row>
    <row r="9" spans="2:10" ht="18.75" customHeight="1">
      <c r="B9" s="303"/>
      <c r="C9" s="8" t="s">
        <v>321</v>
      </c>
      <c r="D9" s="156">
        <v>3577.6</v>
      </c>
      <c r="E9" s="157">
        <v>3378.2</v>
      </c>
    </row>
    <row r="10" spans="2:10" ht="15.75" customHeight="1">
      <c r="B10" s="303"/>
      <c r="C10" s="8" t="s">
        <v>389</v>
      </c>
      <c r="D10" s="154">
        <v>0.36599999999999999</v>
      </c>
      <c r="E10" s="155">
        <v>0.32800000000000001</v>
      </c>
      <c r="G10" s="151"/>
      <c r="J10" s="152"/>
    </row>
    <row r="11" spans="2:10" ht="20.25" customHeight="1">
      <c r="B11" s="304"/>
      <c r="C11" s="53" t="s">
        <v>322</v>
      </c>
      <c r="D11" s="136">
        <v>0</v>
      </c>
      <c r="E11" s="145">
        <v>0</v>
      </c>
      <c r="G11" s="153"/>
      <c r="H11" s="153"/>
      <c r="I11" s="153"/>
      <c r="J11" s="152"/>
    </row>
    <row r="12" spans="2:10" ht="30">
      <c r="B12" s="50" t="s">
        <v>323</v>
      </c>
      <c r="C12" s="49" t="s">
        <v>324</v>
      </c>
      <c r="D12" s="139">
        <v>0</v>
      </c>
      <c r="E12" s="140">
        <v>0</v>
      </c>
      <c r="J12" s="10"/>
    </row>
    <row r="13" spans="2:10" ht="30">
      <c r="B13" s="44" t="s">
        <v>325</v>
      </c>
      <c r="C13" s="49" t="s">
        <v>326</v>
      </c>
      <c r="D13" s="141" t="s">
        <v>144</v>
      </c>
      <c r="E13" s="142" t="s">
        <v>144</v>
      </c>
    </row>
    <row r="14" spans="2:10">
      <c r="B14" s="44" t="s">
        <v>327</v>
      </c>
      <c r="C14" s="49" t="s">
        <v>328</v>
      </c>
      <c r="D14" s="143">
        <v>0</v>
      </c>
      <c r="E14" s="144">
        <v>0</v>
      </c>
    </row>
    <row r="15" spans="2:10">
      <c r="B15" s="1"/>
      <c r="C15" s="7"/>
      <c r="D15" s="47"/>
    </row>
    <row r="16" spans="2:10">
      <c r="B16" s="1"/>
      <c r="C16" s="7"/>
      <c r="D16" s="47"/>
    </row>
    <row r="17" spans="2:6">
      <c r="D17" s="29"/>
    </row>
    <row r="18" spans="2:6">
      <c r="B18" s="31" t="s">
        <v>329</v>
      </c>
      <c r="C18" s="31"/>
      <c r="D18" s="239">
        <v>2024</v>
      </c>
      <c r="E18" s="146">
        <v>2023</v>
      </c>
    </row>
    <row r="19" spans="2:6">
      <c r="B19" s="236" t="s">
        <v>330</v>
      </c>
      <c r="C19" s="237" t="s">
        <v>331</v>
      </c>
      <c r="D19" s="240">
        <v>0.17000000000000004</v>
      </c>
      <c r="E19" s="238">
        <v>0.13900000000000001</v>
      </c>
    </row>
    <row r="20" spans="2:6">
      <c r="B20" s="52" t="s">
        <v>332</v>
      </c>
      <c r="C20" s="30" t="s">
        <v>333</v>
      </c>
      <c r="D20" s="136">
        <v>0.45</v>
      </c>
      <c r="E20" s="137">
        <v>0.5</v>
      </c>
    </row>
    <row r="21" spans="2:6" ht="30">
      <c r="B21" s="52" t="s">
        <v>334</v>
      </c>
      <c r="C21" s="49" t="s">
        <v>335</v>
      </c>
      <c r="D21" s="138" t="s">
        <v>144</v>
      </c>
      <c r="E21" s="74" t="s">
        <v>144</v>
      </c>
    </row>
    <row r="22" spans="2:6">
      <c r="B22" s="46"/>
      <c r="C22" s="147"/>
      <c r="D22" s="148"/>
      <c r="E22" s="74"/>
    </row>
    <row r="23" spans="2:6" ht="88.5" customHeight="1">
      <c r="B23" s="46" t="s">
        <v>336</v>
      </c>
      <c r="C23" s="11"/>
      <c r="D23" s="305" t="s">
        <v>337</v>
      </c>
      <c r="E23" s="306"/>
    </row>
    <row r="24" spans="2:6" ht="92.25" customHeight="1">
      <c r="B24" s="52" t="s">
        <v>338</v>
      </c>
      <c r="C24" s="30"/>
      <c r="D24" s="305" t="s">
        <v>337</v>
      </c>
      <c r="E24" s="306"/>
    </row>
    <row r="25" spans="2:6">
      <c r="B25" s="48"/>
    </row>
    <row r="26" spans="2:6">
      <c r="B26" s="301"/>
      <c r="C26" s="301"/>
      <c r="D26" s="301"/>
      <c r="E26" s="301"/>
      <c r="F26" s="301"/>
    </row>
    <row r="27" spans="2:6">
      <c r="B27" s="48"/>
    </row>
    <row r="28" spans="2:6">
      <c r="B28" s="48"/>
    </row>
    <row r="30" spans="2:6">
      <c r="B30" s="48"/>
    </row>
    <row r="31" spans="2:6">
      <c r="B31" s="48"/>
    </row>
    <row r="32" spans="2:6">
      <c r="B32" s="48"/>
    </row>
    <row r="33" spans="2:2">
      <c r="B33" s="48"/>
    </row>
  </sheetData>
  <mergeCells count="4">
    <mergeCell ref="B5:B11"/>
    <mergeCell ref="D23:E23"/>
    <mergeCell ref="D24:E24"/>
    <mergeCell ref="B26:F26"/>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BFEC8-F8D6-4710-B203-FBE24F052BDD}">
  <dimension ref="B2:J74"/>
  <sheetViews>
    <sheetView showGridLines="0" workbookViewId="0">
      <selection activeCell="G37" sqref="G37"/>
    </sheetView>
  </sheetViews>
  <sheetFormatPr defaultColWidth="9.140625" defaultRowHeight="15"/>
  <cols>
    <col min="1" max="1" width="4.5703125" customWidth="1"/>
    <col min="2" max="2" width="48.85546875" customWidth="1"/>
    <col min="3" max="10" width="18.28515625" customWidth="1"/>
  </cols>
  <sheetData>
    <row r="2" spans="2:10" ht="18.75">
      <c r="B2" s="28" t="s">
        <v>339</v>
      </c>
    </row>
    <row r="3" spans="2:10" ht="33.75" customHeight="1">
      <c r="B3" s="286" t="s">
        <v>390</v>
      </c>
      <c r="C3" s="286"/>
      <c r="D3" s="286"/>
      <c r="E3" s="286"/>
      <c r="F3" s="286"/>
      <c r="G3" s="286"/>
      <c r="H3" s="286"/>
      <c r="I3" s="286"/>
      <c r="J3" s="286"/>
    </row>
    <row r="5" spans="2:10" ht="18.75">
      <c r="B5" s="28" t="s">
        <v>340</v>
      </c>
    </row>
    <row r="6" spans="2:10">
      <c r="B6" s="65" t="s">
        <v>64</v>
      </c>
    </row>
    <row r="7" spans="2:10">
      <c r="B7" s="65"/>
    </row>
    <row r="8" spans="2:10">
      <c r="B8" s="65"/>
      <c r="C8" s="287" t="s">
        <v>341</v>
      </c>
      <c r="D8" s="287"/>
      <c r="E8" s="287"/>
      <c r="F8" s="287"/>
      <c r="G8" s="287"/>
      <c r="H8" s="287"/>
      <c r="I8" s="287"/>
      <c r="J8" s="287"/>
    </row>
    <row r="9" spans="2:10">
      <c r="C9" s="66"/>
      <c r="D9" s="287" t="s">
        <v>67</v>
      </c>
      <c r="E9" s="287"/>
      <c r="F9" s="287"/>
      <c r="G9" s="287"/>
      <c r="H9" s="287" t="s">
        <v>68</v>
      </c>
      <c r="I9" s="287"/>
      <c r="J9" s="287"/>
    </row>
    <row r="10" spans="2:10" ht="60">
      <c r="B10" s="12" t="s">
        <v>69</v>
      </c>
      <c r="C10" s="138" t="s">
        <v>342</v>
      </c>
      <c r="D10" s="138" t="s">
        <v>71</v>
      </c>
      <c r="E10" s="138" t="s">
        <v>72</v>
      </c>
      <c r="F10" s="138" t="s">
        <v>73</v>
      </c>
      <c r="G10" s="138" t="s">
        <v>74</v>
      </c>
      <c r="H10" s="138" t="s">
        <v>71</v>
      </c>
      <c r="I10" s="138" t="s">
        <v>72</v>
      </c>
      <c r="J10" s="138" t="s">
        <v>74</v>
      </c>
    </row>
    <row r="11" spans="2:10">
      <c r="B11" t="s">
        <v>77</v>
      </c>
      <c r="C11" s="279">
        <v>5408</v>
      </c>
      <c r="D11" s="81">
        <v>292.88609819132557</v>
      </c>
      <c r="E11" s="92">
        <v>0.23327952062984683</v>
      </c>
      <c r="F11" s="80">
        <v>4.0245071414544693</v>
      </c>
      <c r="G11" s="80">
        <v>54.155725441168336</v>
      </c>
      <c r="H11" s="81">
        <v>133.00215558171899</v>
      </c>
      <c r="I11" s="92">
        <v>5.6897222482957595E-2</v>
      </c>
      <c r="J11" s="80">
        <v>24.592591677266764</v>
      </c>
    </row>
    <row r="12" spans="2:10">
      <c r="B12" t="s">
        <v>78</v>
      </c>
      <c r="C12" s="280">
        <v>5092</v>
      </c>
      <c r="D12" s="81">
        <v>126.80652411301429</v>
      </c>
      <c r="E12" s="92">
        <v>0.1009995535482783</v>
      </c>
      <c r="F12" s="80">
        <v>3.9037241250914674</v>
      </c>
      <c r="G12" s="80">
        <v>24.905490920400961</v>
      </c>
      <c r="H12" s="81">
        <v>334.74279149026228</v>
      </c>
      <c r="I12" s="92">
        <v>0.14320019851321553</v>
      </c>
      <c r="J12" s="80">
        <v>65.745304608304224</v>
      </c>
    </row>
    <row r="13" spans="2:10">
      <c r="B13" t="s">
        <v>79</v>
      </c>
      <c r="C13" s="280">
        <v>8727</v>
      </c>
      <c r="D13" s="81">
        <v>276.35379668892284</v>
      </c>
      <c r="E13" s="92">
        <v>0.2201117827508394</v>
      </c>
      <c r="F13" s="80">
        <v>3</v>
      </c>
      <c r="G13" s="80">
        <v>31.664974599791258</v>
      </c>
      <c r="H13" s="81">
        <v>715.25374167019447</v>
      </c>
      <c r="I13" s="92">
        <v>0.30597963689823499</v>
      </c>
      <c r="J13" s="80">
        <v>81.954696601786139</v>
      </c>
    </row>
    <row r="14" spans="2:10">
      <c r="B14" t="s">
        <v>80</v>
      </c>
      <c r="C14" s="280">
        <v>9311</v>
      </c>
      <c r="D14" s="81">
        <v>2.2628404576427128</v>
      </c>
      <c r="E14" s="92">
        <v>1.8023195381430682E-3</v>
      </c>
      <c r="F14" s="80">
        <v>4.2807023384911007</v>
      </c>
      <c r="G14" s="80">
        <v>0.24302699423004681</v>
      </c>
      <c r="H14" s="81">
        <v>12.807850314470448</v>
      </c>
      <c r="I14" s="92">
        <v>5.4790924679645331E-3</v>
      </c>
      <c r="J14" s="80">
        <v>1.3755514022038842</v>
      </c>
    </row>
    <row r="15" spans="2:10">
      <c r="B15" s="7" t="s">
        <v>81</v>
      </c>
      <c r="C15" s="280">
        <v>5121</v>
      </c>
      <c r="D15" s="81">
        <v>8.18536422174164</v>
      </c>
      <c r="E15" s="92">
        <v>6.5195236428778449E-3</v>
      </c>
      <c r="F15" s="80">
        <v>4.3822825270443646</v>
      </c>
      <c r="G15" s="80">
        <v>1.5983990677098956</v>
      </c>
      <c r="H15" s="81">
        <v>28.756716327434532</v>
      </c>
      <c r="I15" s="92">
        <v>1.2301885481517959E-2</v>
      </c>
      <c r="J15" s="80">
        <v>5.6154750507105904</v>
      </c>
    </row>
    <row r="16" spans="2:10">
      <c r="B16" s="7" t="s">
        <v>82</v>
      </c>
      <c r="C16" s="280">
        <v>11967</v>
      </c>
      <c r="D16" s="81">
        <v>20.833871903451271</v>
      </c>
      <c r="E16" s="92">
        <v>1.6593876187752394E-2</v>
      </c>
      <c r="F16" s="80">
        <v>4.4858769726751806</v>
      </c>
      <c r="G16" s="80">
        <v>1.7409446549893095</v>
      </c>
      <c r="H16" s="81">
        <v>53.883745372204167</v>
      </c>
      <c r="I16" s="92">
        <v>2.3051020754123273E-2</v>
      </c>
      <c r="J16" s="80">
        <v>4.5026972869600757</v>
      </c>
    </row>
    <row r="17" spans="2:10">
      <c r="B17" s="7" t="s">
        <v>83</v>
      </c>
      <c r="C17" s="280">
        <v>4455</v>
      </c>
      <c r="D17" s="81">
        <v>20.043259730262612</v>
      </c>
      <c r="E17" s="92">
        <v>1.5964165081952173E-2</v>
      </c>
      <c r="F17" s="80">
        <v>4.2640215026264432</v>
      </c>
      <c r="G17" s="80">
        <v>4.4995350071830185</v>
      </c>
      <c r="H17" s="81">
        <v>109.24621355479502</v>
      </c>
      <c r="I17" s="92">
        <v>4.673462690030436E-2</v>
      </c>
      <c r="J17" s="80">
        <v>24.524811278566993</v>
      </c>
    </row>
    <row r="18" spans="2:10">
      <c r="B18" t="s">
        <v>84</v>
      </c>
      <c r="C18" s="280">
        <v>574</v>
      </c>
      <c r="D18" s="81">
        <v>3.0933581966219732</v>
      </c>
      <c r="E18" s="92">
        <v>2.4638148471389397E-3</v>
      </c>
      <c r="F18" s="80">
        <v>3.3807806026604581</v>
      </c>
      <c r="G18" s="80">
        <v>5.3929937514004456</v>
      </c>
      <c r="H18" s="81">
        <v>125.93237144148985</v>
      </c>
      <c r="I18" s="92">
        <v>5.3872827281438079E-2</v>
      </c>
      <c r="J18" s="80">
        <v>219.5518427269906</v>
      </c>
    </row>
    <row r="19" spans="2:10">
      <c r="B19" t="s">
        <v>85</v>
      </c>
      <c r="C19" s="280">
        <v>4777</v>
      </c>
      <c r="D19" s="81">
        <v>117.362117123969</v>
      </c>
      <c r="E19" s="92">
        <v>9.3477220639194836E-2</v>
      </c>
      <c r="F19" s="80">
        <v>2.4528548817657914</v>
      </c>
      <c r="G19" s="80">
        <v>24.566397849340149</v>
      </c>
      <c r="H19" s="81">
        <v>62.06365967503023</v>
      </c>
      <c r="I19" s="92">
        <v>2.6550320460536396E-2</v>
      </c>
      <c r="J19" s="80">
        <v>12.991249586545285</v>
      </c>
    </row>
    <row r="20" spans="2:10">
      <c r="B20" t="s">
        <v>86</v>
      </c>
      <c r="C20" s="280">
        <v>1476</v>
      </c>
      <c r="D20" s="81">
        <v>19.740233434627918</v>
      </c>
      <c r="E20" s="92">
        <v>1.5722809041428452E-2</v>
      </c>
      <c r="F20" s="80">
        <v>3.0839041667524429</v>
      </c>
      <c r="G20" s="80">
        <v>13.376646028748212</v>
      </c>
      <c r="H20" s="81">
        <v>25.151025339600633</v>
      </c>
      <c r="I20" s="92">
        <v>1.075940068913029E-2</v>
      </c>
      <c r="J20" s="80">
        <v>17.043180585582366</v>
      </c>
    </row>
    <row r="21" spans="2:10">
      <c r="B21" t="s">
        <v>87</v>
      </c>
      <c r="C21" s="280">
        <v>13855</v>
      </c>
      <c r="D21" s="81">
        <v>91.461457467252245</v>
      </c>
      <c r="E21" s="92">
        <v>7.284772164273258E-2</v>
      </c>
      <c r="F21" s="80">
        <v>4.2734346215014911</v>
      </c>
      <c r="G21" s="80">
        <v>6.6013753459877282</v>
      </c>
      <c r="H21" s="81">
        <v>534.61022246413927</v>
      </c>
      <c r="I21" s="92">
        <v>0.22870183296026583</v>
      </c>
      <c r="J21" s="80">
        <v>38.58633833329629</v>
      </c>
    </row>
    <row r="22" spans="2:10">
      <c r="B22" t="s">
        <v>88</v>
      </c>
      <c r="C22" s="280">
        <v>6379</v>
      </c>
      <c r="D22" s="81">
        <v>29.688046929104882</v>
      </c>
      <c r="E22" s="92">
        <v>2.3646097915968275E-2</v>
      </c>
      <c r="F22" s="80">
        <v>3.6816404506931546</v>
      </c>
      <c r="G22" s="80">
        <v>4.6542904364170452</v>
      </c>
      <c r="H22" s="81">
        <v>22.318757362119825</v>
      </c>
      <c r="I22" s="92">
        <v>9.5477798658341623E-3</v>
      </c>
      <c r="J22" s="80">
        <v>3.4989832504404101</v>
      </c>
    </row>
    <row r="23" spans="2:10">
      <c r="B23" t="s">
        <v>89</v>
      </c>
      <c r="C23" s="280">
        <v>52555</v>
      </c>
      <c r="D23" s="81">
        <v>7.863013045727091</v>
      </c>
      <c r="E23" s="92">
        <v>6.262775615984404E-3</v>
      </c>
      <c r="F23" s="80">
        <v>3.4864023303091853</v>
      </c>
      <c r="G23" s="80">
        <v>0.1496136590745846</v>
      </c>
      <c r="H23" s="81">
        <v>19.268353962700019</v>
      </c>
      <c r="I23" s="92">
        <v>8.2428425125976538E-3</v>
      </c>
      <c r="J23" s="80">
        <v>0.36662904206554692</v>
      </c>
    </row>
    <row r="24" spans="2:10">
      <c r="B24" t="s">
        <v>90</v>
      </c>
      <c r="C24" s="280">
        <v>7164</v>
      </c>
      <c r="D24" s="81">
        <v>79.356840268572341</v>
      </c>
      <c r="E24" s="92">
        <v>6.3206569963108486E-2</v>
      </c>
      <c r="F24" s="80">
        <v>1.7389449745151857</v>
      </c>
      <c r="G24" s="80">
        <v>11.077276114757558</v>
      </c>
      <c r="H24" s="81">
        <v>64.473322039370231</v>
      </c>
      <c r="I24" s="92">
        <v>2.7581154096675654E-2</v>
      </c>
      <c r="J24" s="80">
        <v>8.9997130411028685</v>
      </c>
    </row>
    <row r="25" spans="2:10">
      <c r="B25" t="s">
        <v>91</v>
      </c>
      <c r="C25" s="280">
        <v>3212</v>
      </c>
      <c r="D25" s="81">
        <v>159.57886773425349</v>
      </c>
      <c r="E25" s="92">
        <v>0.127102248954754</v>
      </c>
      <c r="F25" s="80">
        <v>3.9953835452114341</v>
      </c>
      <c r="G25" s="80">
        <v>49.680333935793357</v>
      </c>
      <c r="H25" s="81">
        <v>96.075158938910263</v>
      </c>
      <c r="I25" s="92">
        <v>4.1100158635203665E-2</v>
      </c>
      <c r="J25" s="80">
        <v>29.910263475286918</v>
      </c>
    </row>
    <row r="26" spans="2:10">
      <c r="B26" s="45" t="s">
        <v>92</v>
      </c>
      <c r="C26" s="76">
        <v>140072</v>
      </c>
      <c r="D26" s="76">
        <v>1255.5156895064899</v>
      </c>
      <c r="E26" s="89">
        <v>1</v>
      </c>
      <c r="F26" s="75">
        <v>3.6568271665596441</v>
      </c>
      <c r="G26" s="75">
        <v>8.9633332471884195</v>
      </c>
      <c r="H26" s="76">
        <v>2337.5860855344404</v>
      </c>
      <c r="I26" s="89">
        <v>1</v>
      </c>
      <c r="J26" s="75">
        <v>16.688411983821389</v>
      </c>
    </row>
    <row r="27" spans="2:10">
      <c r="B27" s="30" t="s">
        <v>93</v>
      </c>
      <c r="C27" s="79">
        <v>235605</v>
      </c>
      <c r="D27" s="79">
        <v>30</v>
      </c>
      <c r="E27" s="73"/>
      <c r="F27" s="281">
        <v>3.08</v>
      </c>
      <c r="G27" s="73">
        <v>0.1</v>
      </c>
      <c r="H27" s="73"/>
      <c r="I27" s="73"/>
      <c r="J27" s="73"/>
    </row>
    <row r="28" spans="2:10">
      <c r="B28" s="30" t="s">
        <v>94</v>
      </c>
      <c r="C28" s="93">
        <v>555</v>
      </c>
      <c r="D28" s="93">
        <v>20</v>
      </c>
      <c r="E28" s="64"/>
      <c r="F28" s="64"/>
      <c r="G28" s="64"/>
      <c r="H28" s="64"/>
      <c r="I28" s="64"/>
      <c r="J28" s="64"/>
    </row>
    <row r="29" spans="2:10" ht="21.75" customHeight="1"/>
    <row r="31" spans="2:10" ht="18.75">
      <c r="B31" s="28" t="s">
        <v>343</v>
      </c>
    </row>
    <row r="32" spans="2:10">
      <c r="B32" s="65" t="s">
        <v>64</v>
      </c>
    </row>
    <row r="33" spans="2:5">
      <c r="B33" s="65"/>
    </row>
    <row r="34" spans="2:5">
      <c r="D34" s="150" t="s">
        <v>344</v>
      </c>
      <c r="E34" s="1"/>
    </row>
    <row r="35" spans="2:5">
      <c r="B35" s="37"/>
      <c r="C35" s="37"/>
      <c r="D35" s="278"/>
      <c r="E35" s="39"/>
    </row>
    <row r="36" spans="2:5">
      <c r="B36" s="34" t="s">
        <v>113</v>
      </c>
      <c r="C36" s="36"/>
      <c r="D36" s="103">
        <v>37</v>
      </c>
      <c r="E36" s="149"/>
    </row>
    <row r="37" spans="2:5">
      <c r="B37" s="37" t="s">
        <v>114</v>
      </c>
      <c r="C37" s="33" t="s">
        <v>115</v>
      </c>
      <c r="D37" s="104">
        <v>17</v>
      </c>
      <c r="E37" s="110"/>
    </row>
    <row r="38" spans="2:5">
      <c r="B38" s="39" t="s">
        <v>116</v>
      </c>
      <c r="C38" s="40" t="s">
        <v>115</v>
      </c>
      <c r="D38" s="105">
        <v>19</v>
      </c>
      <c r="E38" s="110"/>
    </row>
    <row r="39" spans="2:5">
      <c r="B39" s="39" t="s">
        <v>117</v>
      </c>
      <c r="C39" s="40"/>
      <c r="D39" s="105">
        <v>1</v>
      </c>
      <c r="E39" s="110"/>
    </row>
    <row r="40" spans="2:5">
      <c r="B40" s="39"/>
      <c r="C40" s="40"/>
      <c r="D40" s="105"/>
      <c r="E40" s="110"/>
    </row>
    <row r="41" spans="2:5">
      <c r="B41" s="34" t="s">
        <v>118</v>
      </c>
      <c r="C41" s="36"/>
      <c r="D41" s="103">
        <v>193</v>
      </c>
      <c r="E41" s="149"/>
    </row>
    <row r="42" spans="2:5">
      <c r="B42" s="37" t="s">
        <v>120</v>
      </c>
      <c r="C42" s="33" t="s">
        <v>121</v>
      </c>
      <c r="D42" s="104">
        <v>145</v>
      </c>
      <c r="E42" s="110"/>
    </row>
    <row r="43" spans="2:5">
      <c r="B43" s="39" t="s">
        <v>122</v>
      </c>
      <c r="C43" s="40"/>
      <c r="D43" s="109">
        <v>48</v>
      </c>
      <c r="E43" s="110"/>
    </row>
    <row r="44" spans="2:5">
      <c r="B44" s="39"/>
      <c r="C44" s="40"/>
      <c r="D44" s="105"/>
      <c r="E44" s="110"/>
    </row>
    <row r="45" spans="2:5">
      <c r="B45" s="34" t="s">
        <v>123</v>
      </c>
      <c r="C45" s="36"/>
      <c r="D45" s="103">
        <v>2262</v>
      </c>
      <c r="E45" s="149"/>
    </row>
    <row r="46" spans="2:5">
      <c r="B46" s="37" t="s">
        <v>124</v>
      </c>
      <c r="C46" s="33" t="s">
        <v>125</v>
      </c>
      <c r="D46" s="104">
        <v>5792</v>
      </c>
      <c r="E46" s="110"/>
    </row>
    <row r="47" spans="2:5">
      <c r="B47" s="39" t="s">
        <v>122</v>
      </c>
      <c r="C47" s="40"/>
      <c r="D47" s="109">
        <v>48</v>
      </c>
      <c r="E47" s="110"/>
    </row>
    <row r="48" spans="2:5">
      <c r="B48" s="39" t="s">
        <v>126</v>
      </c>
      <c r="C48" s="40" t="s">
        <v>127</v>
      </c>
      <c r="D48" s="109">
        <v>-3578</v>
      </c>
      <c r="E48" s="110"/>
    </row>
    <row r="49" spans="2:5">
      <c r="B49" s="39"/>
      <c r="C49" s="40"/>
      <c r="D49" s="109"/>
      <c r="E49" s="110"/>
    </row>
    <row r="50" spans="2:5">
      <c r="B50" s="34" t="s">
        <v>128</v>
      </c>
      <c r="C50" s="36"/>
      <c r="D50" s="103">
        <v>1276048</v>
      </c>
      <c r="E50" s="149"/>
    </row>
    <row r="51" spans="2:5">
      <c r="B51" s="39" t="s">
        <v>130</v>
      </c>
      <c r="C51" s="40" t="s">
        <v>131</v>
      </c>
      <c r="D51" s="107">
        <v>19087</v>
      </c>
      <c r="E51" s="110"/>
    </row>
    <row r="52" spans="2:5">
      <c r="B52" s="39" t="s">
        <v>132</v>
      </c>
      <c r="C52" s="40"/>
      <c r="D52" s="105">
        <v>12</v>
      </c>
      <c r="E52" s="110"/>
    </row>
    <row r="53" spans="2:5">
      <c r="B53" s="39" t="s">
        <v>133</v>
      </c>
      <c r="C53" s="40" t="s">
        <v>134</v>
      </c>
      <c r="D53" s="105">
        <v>70</v>
      </c>
      <c r="E53" s="110"/>
    </row>
    <row r="54" spans="2:5">
      <c r="B54" s="39" t="s">
        <v>135</v>
      </c>
      <c r="C54" s="40" t="s">
        <v>136</v>
      </c>
      <c r="D54" s="105">
        <v>879</v>
      </c>
      <c r="E54" s="110"/>
    </row>
    <row r="55" spans="2:5">
      <c r="B55" s="39" t="s">
        <v>137</v>
      </c>
      <c r="C55" s="40" t="s">
        <v>138</v>
      </c>
      <c r="D55" s="105">
        <v>1256000</v>
      </c>
      <c r="E55" s="110"/>
    </row>
    <row r="56" spans="2:5">
      <c r="B56" s="39" t="s">
        <v>139</v>
      </c>
      <c r="C56" s="40"/>
      <c r="D56" s="105">
        <v>993</v>
      </c>
      <c r="E56" s="110"/>
    </row>
    <row r="57" spans="2:5">
      <c r="B57" s="39"/>
      <c r="C57" s="40"/>
      <c r="D57" s="105"/>
      <c r="E57" s="110"/>
    </row>
    <row r="58" spans="2:5" ht="30">
      <c r="B58" s="111" t="s">
        <v>140</v>
      </c>
      <c r="C58" s="43"/>
      <c r="D58" s="112">
        <v>1276278</v>
      </c>
      <c r="E58" s="149"/>
    </row>
    <row r="59" spans="2:5" ht="30">
      <c r="B59" s="35" t="s">
        <v>141</v>
      </c>
      <c r="C59" s="38"/>
      <c r="D59" s="103">
        <v>1279340</v>
      </c>
      <c r="E59" s="149"/>
    </row>
    <row r="60" spans="2:5">
      <c r="B60" s="32"/>
      <c r="C60" s="33"/>
      <c r="D60" s="104"/>
      <c r="E60" s="110"/>
    </row>
    <row r="61" spans="2:5">
      <c r="B61" s="35" t="s">
        <v>345</v>
      </c>
      <c r="C61" s="36"/>
      <c r="D61" s="106"/>
      <c r="E61" s="110"/>
    </row>
    <row r="62" spans="2:5">
      <c r="B62" s="37" t="s">
        <v>143</v>
      </c>
      <c r="C62" s="33"/>
      <c r="D62" s="104">
        <v>37</v>
      </c>
      <c r="E62" s="110"/>
    </row>
    <row r="63" spans="2:5" ht="30">
      <c r="B63" s="41" t="s">
        <v>145</v>
      </c>
      <c r="C63" s="40"/>
      <c r="D63" s="282">
        <v>0</v>
      </c>
      <c r="E63" s="110"/>
    </row>
    <row r="64" spans="2:5">
      <c r="B64" s="41" t="s">
        <v>146</v>
      </c>
      <c r="C64" s="40"/>
      <c r="D64" s="105">
        <v>1072</v>
      </c>
      <c r="E64" s="110"/>
    </row>
    <row r="67" spans="2:6" ht="34.5" customHeight="1">
      <c r="B67" s="289" t="s">
        <v>148</v>
      </c>
      <c r="C67" s="289"/>
      <c r="D67" s="289"/>
      <c r="E67" s="289"/>
      <c r="F67" s="289"/>
    </row>
    <row r="68" spans="2:6" ht="31.5" customHeight="1">
      <c r="B68" s="289" t="s">
        <v>387</v>
      </c>
      <c r="C68" s="289"/>
      <c r="D68" s="289"/>
      <c r="E68" s="289"/>
      <c r="F68" s="289"/>
    </row>
    <row r="69" spans="2:6" ht="24.75" customHeight="1">
      <c r="B69" s="289" t="s">
        <v>149</v>
      </c>
      <c r="C69" s="289"/>
      <c r="D69" s="289"/>
      <c r="E69" s="289"/>
      <c r="F69" s="289"/>
    </row>
    <row r="70" spans="2:6" ht="45" customHeight="1">
      <c r="B70" s="289" t="s">
        <v>150</v>
      </c>
      <c r="C70" s="289"/>
      <c r="D70" s="289"/>
      <c r="E70" s="289"/>
      <c r="F70" s="289"/>
    </row>
    <row r="71" spans="2:6" ht="69" customHeight="1">
      <c r="B71" s="289" t="s">
        <v>346</v>
      </c>
      <c r="C71" s="289"/>
      <c r="D71" s="289"/>
      <c r="E71" s="289"/>
      <c r="F71" s="289"/>
    </row>
    <row r="72" spans="2:6" ht="22.5" customHeight="1">
      <c r="B72" s="289" t="s">
        <v>347</v>
      </c>
      <c r="C72" s="289"/>
      <c r="D72" s="289"/>
      <c r="E72" s="289"/>
      <c r="F72" s="289"/>
    </row>
    <row r="73" spans="2:6" ht="23.25" customHeight="1">
      <c r="B73" s="289" t="s">
        <v>153</v>
      </c>
      <c r="C73" s="289"/>
      <c r="D73" s="289"/>
      <c r="E73" s="289"/>
      <c r="F73" s="289"/>
    </row>
    <row r="74" spans="2:6" ht="51.75" customHeight="1">
      <c r="B74" s="289" t="s">
        <v>348</v>
      </c>
      <c r="C74" s="289"/>
      <c r="D74" s="289"/>
      <c r="E74" s="289"/>
      <c r="F74" s="289"/>
    </row>
  </sheetData>
  <mergeCells count="12">
    <mergeCell ref="B73:F73"/>
    <mergeCell ref="B74:F74"/>
    <mergeCell ref="B68:F68"/>
    <mergeCell ref="B69:F69"/>
    <mergeCell ref="B70:F70"/>
    <mergeCell ref="B71:F71"/>
    <mergeCell ref="B72:F72"/>
    <mergeCell ref="C8:J8"/>
    <mergeCell ref="D9:G9"/>
    <mergeCell ref="H9:J9"/>
    <mergeCell ref="B3:J3"/>
    <mergeCell ref="B67:F6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9EFDD1E5BBE04C9A75222EF1B6279D" ma:contentTypeVersion="13" ma:contentTypeDescription="Create a new document." ma:contentTypeScope="" ma:versionID="b46ea4f54ac97cdd4b0c8d274241226b">
  <xsd:schema xmlns:xsd="http://www.w3.org/2001/XMLSchema" xmlns:xs="http://www.w3.org/2001/XMLSchema" xmlns:p="http://schemas.microsoft.com/office/2006/metadata/properties" xmlns:ns2="573e7c7f-c1b4-44a6-82e0-15f49a18114b" xmlns:ns3="f80b9dab-8784-4425-837a-43ab7ae02697" targetNamespace="http://schemas.microsoft.com/office/2006/metadata/properties" ma:root="true" ma:fieldsID="738ab8ae96be93efc091df1b20b63a5a" ns2:_="" ns3:_="">
    <xsd:import namespace="573e7c7f-c1b4-44a6-82e0-15f49a18114b"/>
    <xsd:import namespace="f80b9dab-8784-4425-837a-43ab7ae026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3e7c7f-c1b4-44a6-82e0-15f49a1811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b6ee056-5492-4072-b02b-c560ea5efc9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b9dab-8784-4425-837a-43ab7ae0269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db47a60-ac0a-473c-b03f-7e9ae58b8982}" ma:internalName="TaxCatchAll" ma:showField="CatchAllData" ma:web="f80b9dab-8784-4425-837a-43ab7ae026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80b9dab-8784-4425-837a-43ab7ae02697" xsi:nil="true"/>
    <lcf76f155ced4ddcb4097134ff3c332f xmlns="573e7c7f-c1b4-44a6-82e0-15f49a18114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B90AB21-3675-464C-96E1-455A922626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3e7c7f-c1b4-44a6-82e0-15f49a18114b"/>
    <ds:schemaRef ds:uri="f80b9dab-8784-4425-837a-43ab7ae026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54751B-9D24-4AAE-86F6-9C059E22C6F3}">
  <ds:schemaRefs>
    <ds:schemaRef ds:uri="http://schemas.microsoft.com/sharepoint/v3/contenttype/forms"/>
  </ds:schemaRefs>
</ds:datastoreItem>
</file>

<file path=customXml/itemProps3.xml><?xml version="1.0" encoding="utf-8"?>
<ds:datastoreItem xmlns:ds="http://schemas.openxmlformats.org/officeDocument/2006/customXml" ds:itemID="{2FB30531-1A06-484A-AF4B-978F24AF9899}">
  <ds:schemaRefs>
    <ds:schemaRef ds:uri="http://purl.org/dc/dcmitype/"/>
    <ds:schemaRef ds:uri="f80b9dab-8784-4425-837a-43ab7ae02697"/>
    <ds:schemaRef ds:uri="http://schemas.microsoft.com/office/infopath/2007/PartnerControls"/>
    <ds:schemaRef ds:uri="http://schemas.microsoft.com/office/2006/metadata/properties"/>
    <ds:schemaRef ds:uri="http://purl.org/dc/terms/"/>
    <ds:schemaRef ds:uri="http://www.w3.org/XML/1998/namespace"/>
    <ds:schemaRef ds:uri="573e7c7f-c1b4-44a6-82e0-15f49a18114b"/>
    <ds:schemaRef ds:uri="http://schemas.microsoft.com/office/2006/documentManagement/types"/>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Front page</vt:lpstr>
      <vt:lpstr>Contact info</vt:lpstr>
      <vt:lpstr>Contents</vt:lpstr>
      <vt:lpstr>1.Environment</vt:lpstr>
      <vt:lpstr>2.Social</vt:lpstr>
      <vt:lpstr>3.Governance</vt:lpstr>
      <vt:lpstr>4.PAIs</vt:lpstr>
      <vt:lpstr>5. Pro forma</vt:lpstr>
      <vt:lpstr>Contents!Print_Area</vt:lpstr>
      <vt:lpstr>'Front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Amalie Øgård Sirevaag</dc:creator>
  <cp:keywords/>
  <dc:description/>
  <cp:lastModifiedBy>Jorunn Lindholm</cp:lastModifiedBy>
  <cp:revision/>
  <dcterms:created xsi:type="dcterms:W3CDTF">2022-12-09T11:52:38Z</dcterms:created>
  <dcterms:modified xsi:type="dcterms:W3CDTF">2025-05-12T10:18:33Z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0x010100F89EFDD1E5BBE04C9A75222EF1B6279D</vt:lpwstr>
  </property>
  <property fmtid="{D5CDD505-2E9C-101B-9397-08002B2CF9AE}" pid="3" name="MediaServiceImageTags">
    <vt:lpwstr/>
  </property>
</Properties>
</file>